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francis\Desktop\ESRD Hospitalizations Task\Resources\Missed and Shortened Tx Audit Tool\"/>
    </mc:Choice>
  </mc:AlternateContent>
  <xr:revisionPtr revIDLastSave="0" documentId="8_{A6BF6280-5EC7-43ED-81E9-710EE0A51A8E}" xr6:coauthVersionLast="47" xr6:coauthVersionMax="47" xr10:uidLastSave="{00000000-0000-0000-0000-000000000000}"/>
  <bookViews>
    <workbookView xWindow="-120" yWindow="-120" windowWidth="29040" windowHeight="15720" tabRatio="821" xr2:uid="{F1C0AA8D-52B8-4504-BAE7-7412C1413679}"/>
  </bookViews>
  <sheets>
    <sheet name="Directions" sheetId="17" r:id="rId1"/>
    <sheet name="January " sheetId="4" r:id="rId2"/>
    <sheet name="February" sheetId="31" r:id="rId3"/>
    <sheet name="March" sheetId="32" r:id="rId4"/>
    <sheet name="April" sheetId="33" r:id="rId5"/>
    <sheet name="May" sheetId="34" r:id="rId6"/>
    <sheet name="June" sheetId="35" r:id="rId7"/>
    <sheet name="July" sheetId="36" r:id="rId8"/>
    <sheet name="August" sheetId="37" r:id="rId9"/>
    <sheet name="September" sheetId="38" r:id="rId10"/>
    <sheet name="October" sheetId="39" r:id="rId11"/>
    <sheet name="November" sheetId="40" r:id="rId12"/>
    <sheet name="December" sheetId="41" r:id="rId13"/>
    <sheet name="YTD Missed Tx" sheetId="15" r:id="rId14"/>
    <sheet name="YTD Shortened Tx" sheetId="16"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36" l="1"/>
  <c r="V3" i="41"/>
  <c r="V3" i="40"/>
  <c r="V3" i="39"/>
  <c r="V3" i="38"/>
  <c r="V3" i="37"/>
  <c r="V3" i="35"/>
  <c r="V3" i="34"/>
  <c r="V3" i="33"/>
  <c r="V3" i="32"/>
  <c r="V4" i="31"/>
  <c r="V3" i="31"/>
  <c r="V5" i="31"/>
  <c r="V3" i="4"/>
  <c r="F28" i="16"/>
  <c r="F27" i="16"/>
  <c r="F26" i="16"/>
  <c r="F12" i="16"/>
  <c r="F29" i="15"/>
  <c r="F27" i="15"/>
  <c r="F26" i="15"/>
  <c r="F25" i="15"/>
  <c r="F24" i="15"/>
  <c r="F23" i="15"/>
  <c r="F22" i="15"/>
  <c r="F21" i="15"/>
  <c r="F13" i="15"/>
  <c r="F12" i="15"/>
  <c r="F11" i="15"/>
  <c r="F10" i="15"/>
  <c r="F9" i="15"/>
  <c r="F8" i="15"/>
  <c r="F7" i="15"/>
  <c r="F6" i="15"/>
  <c r="F5" i="15"/>
  <c r="L22" i="41"/>
  <c r="L23" i="41" s="1"/>
  <c r="F30" i="15" s="1"/>
  <c r="L21" i="41"/>
  <c r="L16" i="41"/>
  <c r="L17" i="41" s="1"/>
  <c r="F14" i="15" s="1"/>
  <c r="L15" i="41"/>
  <c r="V11" i="41"/>
  <c r="F32" i="16" s="1"/>
  <c r="L10" i="41"/>
  <c r="L11" i="41" s="1"/>
  <c r="V9" i="41"/>
  <c r="L9" i="41"/>
  <c r="V4" i="41"/>
  <c r="L4" i="41"/>
  <c r="L5" i="41" s="1"/>
  <c r="L3" i="41"/>
  <c r="L22" i="40"/>
  <c r="L23" i="40" s="1"/>
  <c r="L21" i="40"/>
  <c r="L17" i="40"/>
  <c r="L16" i="40"/>
  <c r="L15" i="40"/>
  <c r="V11" i="40"/>
  <c r="F31" i="16" s="1"/>
  <c r="L10" i="40"/>
  <c r="L11" i="40" s="1"/>
  <c r="V9" i="40"/>
  <c r="L9" i="40"/>
  <c r="V4" i="40"/>
  <c r="V5" i="40" s="1"/>
  <c r="F15" i="16" s="1"/>
  <c r="L4" i="40"/>
  <c r="L5" i="40" s="1"/>
  <c r="L3" i="40"/>
  <c r="L22" i="39"/>
  <c r="L23" i="39" s="1"/>
  <c r="F28" i="15" s="1"/>
  <c r="L21" i="39"/>
  <c r="L16" i="39"/>
  <c r="L17" i="39" s="1"/>
  <c r="L15" i="39"/>
  <c r="V11" i="39"/>
  <c r="F30" i="16" s="1"/>
  <c r="L10" i="39"/>
  <c r="L11" i="39" s="1"/>
  <c r="V9" i="39"/>
  <c r="L9" i="39"/>
  <c r="V5" i="39"/>
  <c r="F14" i="16" s="1"/>
  <c r="V4" i="39"/>
  <c r="L4" i="39"/>
  <c r="L5" i="39" s="1"/>
  <c r="L3" i="39"/>
  <c r="L22" i="38"/>
  <c r="L23" i="38" s="1"/>
  <c r="L21" i="38"/>
  <c r="L16" i="38"/>
  <c r="L17" i="38" s="1"/>
  <c r="L15" i="38"/>
  <c r="V11" i="38"/>
  <c r="F29" i="16" s="1"/>
  <c r="L11" i="38"/>
  <c r="L10" i="38"/>
  <c r="V9" i="38"/>
  <c r="L9" i="38"/>
  <c r="V4" i="38"/>
  <c r="V5" i="38" s="1"/>
  <c r="F13" i="16" s="1"/>
  <c r="L4" i="38"/>
  <c r="L5" i="38" s="1"/>
  <c r="L3" i="38"/>
  <c r="L22" i="37"/>
  <c r="L23" i="37" s="1"/>
  <c r="L21" i="37"/>
  <c r="L17" i="37"/>
  <c r="L16" i="37"/>
  <c r="L15" i="37"/>
  <c r="V11" i="37"/>
  <c r="L10" i="37"/>
  <c r="L11" i="37" s="1"/>
  <c r="V9" i="37"/>
  <c r="L9" i="37"/>
  <c r="V4" i="37"/>
  <c r="V5" i="37" s="1"/>
  <c r="L4" i="37"/>
  <c r="L5" i="37" s="1"/>
  <c r="L3" i="37"/>
  <c r="L22" i="36"/>
  <c r="L23" i="36" s="1"/>
  <c r="L21" i="36"/>
  <c r="L16" i="36"/>
  <c r="L17" i="36" s="1"/>
  <c r="L15" i="36"/>
  <c r="V11" i="36"/>
  <c r="L10" i="36"/>
  <c r="L11" i="36" s="1"/>
  <c r="V9" i="36"/>
  <c r="L9" i="36"/>
  <c r="V5" i="36"/>
  <c r="F11" i="16" s="1"/>
  <c r="V4" i="36"/>
  <c r="L4" i="36"/>
  <c r="L5" i="36" s="1"/>
  <c r="L3" i="36"/>
  <c r="L22" i="35"/>
  <c r="L23" i="35" s="1"/>
  <c r="L21" i="35"/>
  <c r="L16" i="35"/>
  <c r="L17" i="35" s="1"/>
  <c r="L15" i="35"/>
  <c r="V11" i="35"/>
  <c r="L10" i="35"/>
  <c r="L11" i="35" s="1"/>
  <c r="V9" i="35"/>
  <c r="L9" i="35"/>
  <c r="V4" i="35"/>
  <c r="L4" i="35"/>
  <c r="L5" i="35" s="1"/>
  <c r="L3" i="35"/>
  <c r="L22" i="34"/>
  <c r="L23" i="34" s="1"/>
  <c r="L21" i="34"/>
  <c r="L16" i="34"/>
  <c r="L17" i="34" s="1"/>
  <c r="L15" i="34"/>
  <c r="V11" i="34"/>
  <c r="F25" i="16" s="1"/>
  <c r="L10" i="34"/>
  <c r="L11" i="34" s="1"/>
  <c r="V9" i="34"/>
  <c r="L9" i="34"/>
  <c r="V4" i="34"/>
  <c r="L4" i="34"/>
  <c r="L5" i="34" s="1"/>
  <c r="L3" i="34"/>
  <c r="L22" i="33"/>
  <c r="L23" i="33" s="1"/>
  <c r="L21" i="33"/>
  <c r="L17" i="33"/>
  <c r="L16" i="33"/>
  <c r="L15" i="33"/>
  <c r="V11" i="33"/>
  <c r="F24" i="16" s="1"/>
  <c r="L10" i="33"/>
  <c r="L11" i="33" s="1"/>
  <c r="V9" i="33"/>
  <c r="L9" i="33"/>
  <c r="V4" i="33"/>
  <c r="L4" i="33"/>
  <c r="L5" i="33" s="1"/>
  <c r="L3" i="33"/>
  <c r="L23" i="32"/>
  <c r="L22" i="32"/>
  <c r="L21" i="32"/>
  <c r="L17" i="32"/>
  <c r="L16" i="32"/>
  <c r="L15" i="32"/>
  <c r="V11" i="32"/>
  <c r="F23" i="16" s="1"/>
  <c r="L10" i="32"/>
  <c r="L11" i="32" s="1"/>
  <c r="V9" i="32"/>
  <c r="L9" i="32"/>
  <c r="V4" i="32"/>
  <c r="V5" i="32" s="1"/>
  <c r="F7" i="16" s="1"/>
  <c r="L4" i="32"/>
  <c r="L5" i="32" s="1"/>
  <c r="L3" i="32"/>
  <c r="L22" i="31"/>
  <c r="L21" i="31"/>
  <c r="L16" i="31"/>
  <c r="L15" i="31"/>
  <c r="V11" i="31"/>
  <c r="F22" i="16" s="1"/>
  <c r="L10" i="31"/>
  <c r="V9" i="31"/>
  <c r="L9" i="31"/>
  <c r="L4" i="31"/>
  <c r="L3" i="31"/>
  <c r="L22" i="4"/>
  <c r="L21" i="4"/>
  <c r="L16" i="4"/>
  <c r="L15" i="4"/>
  <c r="L10" i="4"/>
  <c r="V9" i="4"/>
  <c r="V11" i="4" s="1"/>
  <c r="L9" i="4"/>
  <c r="V4" i="4"/>
  <c r="L4" i="4"/>
  <c r="L3" i="4"/>
  <c r="C21" i="15" l="1"/>
  <c r="V5" i="41"/>
  <c r="F16" i="16" s="1"/>
  <c r="V5" i="35"/>
  <c r="F10" i="16" s="1"/>
  <c r="V5" i="34"/>
  <c r="F9" i="16" s="1"/>
  <c r="V5" i="33"/>
  <c r="F8" i="16" s="1"/>
  <c r="C12" i="16"/>
  <c r="C5" i="16"/>
  <c r="F6" i="16"/>
  <c r="V5" i="4"/>
  <c r="F5" i="16" s="1"/>
  <c r="C6" i="16"/>
  <c r="C11" i="16"/>
  <c r="L23" i="31"/>
  <c r="F20" i="15" s="1"/>
  <c r="C15" i="15"/>
  <c r="L17" i="31"/>
  <c r="F4" i="15" s="1"/>
  <c r="L11" i="31"/>
  <c r="C9" i="15"/>
  <c r="C3" i="15"/>
  <c r="L5" i="31"/>
  <c r="L11" i="4"/>
  <c r="L23" i="4"/>
  <c r="F19" i="15" s="1"/>
  <c r="L17" i="4"/>
  <c r="L5" i="4"/>
  <c r="C22" i="15"/>
  <c r="C4" i="15"/>
  <c r="C10" i="15"/>
  <c r="C16" i="15"/>
  <c r="C23" i="15" l="1"/>
  <c r="C7" i="16"/>
  <c r="C11" i="15"/>
  <c r="F21" i="16"/>
  <c r="C5" i="15"/>
  <c r="C17" i="15" l="1"/>
  <c r="F3" i="1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<sst xmlns="http://schemas.openxmlformats.org/spreadsheetml/2006/main" count="617" uniqueCount="72">
  <si>
    <t>Missed and Shortened Treatment Tracker</t>
  </si>
  <si>
    <r>
      <t xml:space="preserve">Missed Treatments </t>
    </r>
    <r>
      <rPr>
        <i/>
        <sz val="11"/>
        <color theme="1"/>
        <rFont val="Calibri"/>
        <family val="2"/>
        <scheme val="minor"/>
      </rPr>
      <t>*Do not include missed treatments due to hospitalizations</t>
    </r>
  </si>
  <si>
    <t>Missed Treatments Metrics</t>
  </si>
  <si>
    <t>Shortened Treatments</t>
  </si>
  <si>
    <t>Shortened Treatments Metrics</t>
  </si>
  <si>
    <t>Patient Name</t>
  </si>
  <si>
    <t>Treatment Schedule</t>
  </si>
  <si>
    <t>Date of Missed Treatment (MM/DD/YY)</t>
  </si>
  <si>
    <t>Reason for Missed Treatment</t>
  </si>
  <si>
    <t xml:space="preserve">Rescheduled Treatment Offered </t>
  </si>
  <si>
    <t>Date of Rescheduled Treatment (MM/DD/YY)</t>
  </si>
  <si>
    <t xml:space="preserve">Patient Attended Rescheduled Treatment  </t>
  </si>
  <si>
    <t>Offered Patient Education on Missed Treatment</t>
  </si>
  <si>
    <t>Date Education Completed (MM/DD/YY)</t>
  </si>
  <si>
    <t>Process Measure #1:
Rescheduled Treatment Offered</t>
  </si>
  <si>
    <t>Treatment  Schedule</t>
  </si>
  <si>
    <t>Date of Shortened Treatment (MM/DD/YY)</t>
  </si>
  <si>
    <t>Reason For Shortened Treatment</t>
  </si>
  <si>
    <t>Offered Patient Education on Shortened  Treatment</t>
  </si>
  <si>
    <r>
      <t xml:space="preserve">Process Measure:
</t>
    </r>
    <r>
      <rPr>
        <b/>
        <sz val="11"/>
        <rFont val="Calibri"/>
        <family val="2"/>
        <scheme val="minor"/>
      </rPr>
      <t>Shortened Treatment Education Completed</t>
    </r>
  </si>
  <si>
    <t>Rescheduled Treatment Offered</t>
  </si>
  <si>
    <t>Education Completed</t>
  </si>
  <si>
    <t>Total Missed Treatments</t>
  </si>
  <si>
    <t>Total Shortened Treatments</t>
  </si>
  <si>
    <t>Compliance Rate</t>
  </si>
  <si>
    <r>
      <t xml:space="preserve">Process Measure #2:
Missed Treatment </t>
    </r>
    <r>
      <rPr>
        <b/>
        <sz val="11"/>
        <rFont val="Calibri"/>
        <family val="2"/>
        <scheme val="minor"/>
      </rPr>
      <t>Education Offered</t>
    </r>
    <r>
      <rPr>
        <b/>
        <sz val="11"/>
        <color theme="1"/>
        <rFont val="Calibri"/>
        <family val="2"/>
        <scheme val="minor"/>
      </rPr>
      <t xml:space="preserve"> </t>
    </r>
  </si>
  <si>
    <r>
      <t xml:space="preserve">Outcome Measure:
Shortened Treatment Rate </t>
    </r>
    <r>
      <rPr>
        <sz val="11"/>
        <color theme="1"/>
        <rFont val="Calibri"/>
        <family val="2"/>
        <scheme val="minor"/>
      </rPr>
      <t>(lower is better)</t>
    </r>
  </si>
  <si>
    <r>
      <t>Educatio</t>
    </r>
    <r>
      <rPr>
        <sz val="11"/>
        <rFont val="Calibri"/>
        <family val="2"/>
        <scheme val="minor"/>
      </rPr>
      <t>n Offered</t>
    </r>
  </si>
  <si>
    <t>*Total number of Delivered Treatments</t>
  </si>
  <si>
    <t>Shortened Treatment Rate</t>
  </si>
  <si>
    <t>*Enter the number of delivered treatments
for the month to calculate rate</t>
  </si>
  <si>
    <t>Outcome Measure #1:
Missed Treatments Rescheduled</t>
  </si>
  <si>
    <t>Treatments Rescheduled</t>
  </si>
  <si>
    <t>Outcome Measure #2:
Patient Attended Rescheduled Treatment(s)</t>
  </si>
  <si>
    <t>Rescheduled Treatment Attended</t>
  </si>
  <si>
    <t xml:space="preserve">Patient Attended Rescheduled Treatment </t>
  </si>
  <si>
    <t>Date of Shortened treatment (MM/DD/YY)</t>
  </si>
  <si>
    <r>
      <t xml:space="preserve">Education </t>
    </r>
    <r>
      <rPr>
        <sz val="11"/>
        <rFont val="Calibri"/>
        <family val="2"/>
        <scheme val="minor"/>
      </rPr>
      <t>Offered</t>
    </r>
  </si>
  <si>
    <t>YTD Missed Treatments Metrics</t>
  </si>
  <si>
    <t xml:space="preserve"> Missed Treatment Trends</t>
  </si>
  <si>
    <t>Missed Treatment Graphs</t>
  </si>
  <si>
    <t>Monthly Compliance: Missed Treatments Rescheduled</t>
  </si>
  <si>
    <t>January</t>
  </si>
  <si>
    <t>February</t>
  </si>
  <si>
    <t>March</t>
  </si>
  <si>
    <t>April</t>
  </si>
  <si>
    <t>Process Measure #2:
Missed Treatment Education Offered</t>
  </si>
  <si>
    <t>May</t>
  </si>
  <si>
    <t>June</t>
  </si>
  <si>
    <t>Education Performed</t>
  </si>
  <si>
    <t>July</t>
  </si>
  <si>
    <t>August</t>
  </si>
  <si>
    <t>September</t>
  </si>
  <si>
    <t>October</t>
  </si>
  <si>
    <t>November</t>
  </si>
  <si>
    <t>December</t>
  </si>
  <si>
    <t>Monthly Rescheduled Treatments Attended</t>
  </si>
  <si>
    <t>YTD Shortened Treatments Metrics</t>
  </si>
  <si>
    <t>Shortened Treatment Trends</t>
  </si>
  <si>
    <t>Shortened Treatments Graphs</t>
  </si>
  <si>
    <t>Process Measure:
Shortened Treatment Education Completed</t>
  </si>
  <si>
    <t>Monthly Compliance: Shortened Treatment Education Completed</t>
  </si>
  <si>
    <t>Shortened Treatments Total</t>
  </si>
  <si>
    <t>Aggregated Shortened Treatment Rate</t>
  </si>
  <si>
    <r>
      <t>Monthly Shortened Treatment Rate</t>
    </r>
    <r>
      <rPr>
        <sz val="11"/>
        <color theme="1"/>
        <rFont val="Calibri"/>
        <family val="2"/>
        <scheme val="minor"/>
      </rPr>
      <t xml:space="preserve"> </t>
    </r>
  </si>
  <si>
    <r>
      <rPr>
        <b/>
        <sz val="11"/>
        <color theme="1"/>
        <rFont val="Calibri"/>
        <family val="2"/>
        <scheme val="minor"/>
      </rPr>
      <t xml:space="preserve">Intended use: </t>
    </r>
    <r>
      <rPr>
        <sz val="11"/>
        <color theme="1"/>
        <rFont val="Calibri"/>
        <family val="2"/>
        <scheme val="minor"/>
      </rPr>
      <t xml:space="preserve">The Missed and Shortened Treatment Tracker allows staff members to track, monitor, and address missed and shortened treatments. More specifically, the tool tracks reasons for missed and shortened treatments, rescheduled treatments offered and completed, and education provided. </t>
    </r>
  </si>
  <si>
    <t>This material was prepared by ESRD Networks 7, 13, 15, 17 and 18, under contract with the Centers for Medicare &amp; Medicaid Services (CMS), an agency of the U.S. Department of Health and Human Services. The contents presented do not necessarily reflect CMS policy nor imply endorsement by the U.S. Government. NW-ESRD-13N4ES-03182025-01</t>
  </si>
  <si>
    <t>YTD = Year-to-date</t>
  </si>
  <si>
    <t>N/A = Does not apply</t>
  </si>
  <si>
    <t>Date of Shortened  Treatment (MM/DD/YY)</t>
  </si>
  <si>
    <t>Patient Attended Rescheduled Treatment</t>
  </si>
  <si>
    <r>
      <rPr>
        <b/>
        <sz val="11"/>
        <color rgb="FF000000"/>
        <rFont val="Calibri"/>
        <family val="2"/>
        <scheme val="minor"/>
      </rPr>
      <t xml:space="preserve">Directions: </t>
    </r>
    <r>
      <rPr>
        <sz val="11"/>
        <color rgb="FF000000"/>
        <rFont val="Calibri"/>
        <family val="2"/>
        <scheme val="minor"/>
      </rPr>
      <t>D</t>
    </r>
    <r>
      <rPr>
        <sz val="11"/>
        <color indexed="8"/>
        <rFont val="Calibri"/>
        <family val="2"/>
        <scheme val="minor"/>
      </rPr>
      <t xml:space="preserve">ata entry is intended to be in "real time," and to be initiated whenever a patient misses or shortens a treatment. The reason for the missed or shortened treatment should be identified and documented on the same day that the missed/shortened treatment (or as soon as the facility is able to identify the reason) occurs. This helps coordinate a rescheduled treatment, if needed, and follow-up education. The reason for the missed or shortened treatment can be obtained by contacting the patient, patient's family/caregiver, long-term care facility, or skilled nursing facility. Patients who miss or shorten treatments due to a hospitalization are not intended to be documented in this tool.
Enter the information into this workbook as accurately and completely as possible.
Upon completion of data entry, the tool automatically generates process and outcome measure results. These metrics help identify trends, existing gaps in the organization’s current processes, and opportunities for improvement to close gaps. The outcome and process metrics can also be used to establish internal improvement goals related to missed and shortened treatments.
The final two tabs of this tool include year-to-date summary results, monthly trending, and aggregated findings from the real-time monitoring. These dashboards can be effective resources to review during interdisciplinary team (IDT) and Quality Assurance and Performance Improvement (QAPI) meetings to develop data-informed intervention strategies.
</t>
    </r>
    <r>
      <rPr>
        <b/>
        <sz val="11"/>
        <color rgb="FFFF0000"/>
        <rFont val="Calibri"/>
        <family val="2"/>
        <scheme val="minor"/>
      </rPr>
      <t>*Note</t>
    </r>
    <r>
      <rPr>
        <sz val="11"/>
        <color indexed="10"/>
        <rFont val="Calibri"/>
        <family val="2"/>
        <scheme val="minor"/>
      </rPr>
      <t>: This file is intended to record secure facility data. Do not email protected health information (PHI) that is recorded.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</si>
</sst>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
    <numFmt numFmtId="166" formatCode="m/d/yy;@"/>
  </numFmts>
  <fonts count="17" x14ac:knownFonts="1">
    <font>
      <sz val="11"/>
      <color theme="1"/>
      <name val="Calibri"/>
      <family val="2"/>
      <scheme val="minor"/>
    </font>
    <font>
      <b/>
      <sz val="11"/>
      <color theme="1"/>
      <name val="Calibri"/>
      <family val="2"/>
      <scheme val="minor"/>
    </font>
    <font>
      <i/>
      <sz val="11"/>
      <color theme="1"/>
      <name val="Calibri"/>
      <family val="2"/>
      <scheme val="minor"/>
    </font>
    <font>
      <sz val="14"/>
      <color theme="1"/>
      <name val="Times New Roman"/>
      <family val="1"/>
    </font>
    <font>
      <sz val="11"/>
      <color indexed="8"/>
      <name val="Calibri"/>
      <family val="2"/>
      <scheme val="minor"/>
    </font>
    <font>
      <sz val="11"/>
      <color indexed="10"/>
      <name val="Calibri"/>
      <family val="2"/>
      <scheme val="minor"/>
    </font>
    <font>
      <b/>
      <sz val="11"/>
      <color rgb="FF000000"/>
      <name val="Calibri"/>
      <family val="2"/>
      <scheme val="minor"/>
    </font>
    <font>
      <b/>
      <sz val="11"/>
      <color rgb="FFFF0000"/>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11"/>
      <name val="Calibri"/>
      <family val="2"/>
      <scheme val="minor"/>
    </font>
    <font>
      <i/>
      <sz val="11"/>
      <name val="Calibri"/>
      <family val="2"/>
      <scheme val="minor"/>
    </font>
    <font>
      <i/>
      <sz val="10"/>
      <color theme="1"/>
      <name val="Calibri"/>
      <family val="2"/>
      <scheme val="minor"/>
    </font>
    <font>
      <sz val="11"/>
      <color rgb="FF000000"/>
      <name val="Calibri"/>
      <family val="2"/>
      <scheme val="minor"/>
    </font>
    <font>
      <b/>
      <sz val="18"/>
      <name val="Calibri"/>
      <family val="2"/>
      <scheme val="minor"/>
    </font>
    <font>
      <sz val="10"/>
      <color rgb="FF000000"/>
      <name val="Calibri"/>
      <family val="2"/>
      <scheme val="minor"/>
    </font>
  </fonts>
  <fills count="5">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8" tint="0.7999816888943144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7">
    <xf numFmtId="0" fontId="0" fillId="0" borderId="0" xfId="0"/>
    <xf numFmtId="0" fontId="0" fillId="0" borderId="0" xfId="0" applyAlignment="1">
      <alignment wrapText="1"/>
    </xf>
    <xf numFmtId="0" fontId="0" fillId="0" borderId="3" xfId="0" applyBorder="1"/>
    <xf numFmtId="0" fontId="0" fillId="0" borderId="4" xfId="0" applyBorder="1"/>
    <xf numFmtId="0" fontId="0" fillId="0" borderId="7" xfId="0" applyBorder="1"/>
    <xf numFmtId="0" fontId="0" fillId="0" borderId="8" xfId="0" applyBorder="1"/>
    <xf numFmtId="0" fontId="0" fillId="0" borderId="0" xfId="0" applyAlignment="1">
      <alignment horizontal="center" wrapText="1"/>
    </xf>
    <xf numFmtId="0" fontId="1" fillId="0" borderId="2" xfId="0" applyFont="1" applyBorder="1"/>
    <xf numFmtId="164" fontId="1" fillId="0" borderId="1" xfId="0" applyNumberFormat="1" applyFont="1" applyBorder="1"/>
    <xf numFmtId="0" fontId="1" fillId="0" borderId="0" xfId="0" applyFont="1"/>
    <xf numFmtId="164" fontId="1" fillId="0" borderId="0" xfId="0" applyNumberFormat="1" applyFont="1"/>
    <xf numFmtId="0" fontId="0" fillId="0" borderId="0" xfId="0" applyAlignment="1">
      <alignment horizontal="left"/>
    </xf>
    <xf numFmtId="0" fontId="0" fillId="0" borderId="20" xfId="0" applyBorder="1"/>
    <xf numFmtId="0" fontId="0" fillId="0" borderId="21" xfId="0" applyBorder="1"/>
    <xf numFmtId="0" fontId="1" fillId="0" borderId="16" xfId="0" applyFont="1" applyBorder="1" applyAlignment="1">
      <alignment vertical="center"/>
    </xf>
    <xf numFmtId="164" fontId="0" fillId="0" borderId="0" xfId="0" applyNumberFormat="1" applyAlignment="1">
      <alignment horizontal="center"/>
    </xf>
    <xf numFmtId="0" fontId="0" fillId="3" borderId="4" xfId="0" applyFill="1" applyBorder="1"/>
    <xf numFmtId="0" fontId="4" fillId="0" borderId="0" xfId="0" applyFont="1" applyAlignment="1">
      <alignment vertical="top" wrapText="1"/>
    </xf>
    <xf numFmtId="0" fontId="8" fillId="0" borderId="0" xfId="0" applyFont="1" applyAlignment="1">
      <alignment vertical="center" wrapText="1"/>
    </xf>
    <xf numFmtId="0" fontId="9" fillId="0" borderId="0" xfId="0" applyFont="1" applyAlignment="1">
      <alignment vertical="center" wrapText="1"/>
    </xf>
    <xf numFmtId="165" fontId="0" fillId="0" borderId="0" xfId="0" applyNumberFormat="1" applyAlignment="1">
      <alignment horizontal="center" wrapText="1"/>
    </xf>
    <xf numFmtId="165" fontId="0" fillId="0" borderId="0" xfId="0" applyNumberFormat="1" applyAlignment="1">
      <alignment horizontal="center"/>
    </xf>
    <xf numFmtId="0" fontId="12" fillId="0" borderId="3" xfId="0" applyFont="1" applyBorder="1"/>
    <xf numFmtId="0" fontId="10" fillId="0" borderId="2" xfId="0" applyFont="1" applyBorder="1"/>
    <xf numFmtId="166" fontId="0" fillId="0" borderId="0" xfId="0" applyNumberFormat="1" applyAlignment="1">
      <alignment horizontal="center"/>
    </xf>
    <xf numFmtId="165" fontId="0" fillId="0" borderId="0" xfId="0" applyNumberFormat="1"/>
    <xf numFmtId="0" fontId="0" fillId="0" borderId="7" xfId="0" applyBorder="1" applyAlignment="1">
      <alignment wrapText="1"/>
    </xf>
    <xf numFmtId="0" fontId="15" fillId="4" borderId="25" xfId="0" applyFont="1" applyFill="1" applyBorder="1" applyAlignment="1">
      <alignment horizontal="center"/>
    </xf>
    <xf numFmtId="0" fontId="0" fillId="0" borderId="25" xfId="0" applyBorder="1" applyAlignment="1">
      <alignment horizontal="left" vertical="center" wrapText="1"/>
    </xf>
    <xf numFmtId="0" fontId="3" fillId="0" borderId="24" xfId="0" applyFont="1" applyBorder="1" applyAlignment="1">
      <alignment horizontal="left"/>
    </xf>
    <xf numFmtId="0" fontId="4" fillId="0" borderId="0" xfId="0" applyFont="1" applyAlignment="1">
      <alignment vertical="top"/>
    </xf>
    <xf numFmtId="0" fontId="0" fillId="0" borderId="0" xfId="0" applyAlignment="1">
      <alignment vertical="top"/>
    </xf>
    <xf numFmtId="0" fontId="16" fillId="0" borderId="0" xfId="0" applyFont="1" applyAlignment="1">
      <alignment vertical="top" wrapText="1"/>
    </xf>
    <xf numFmtId="0" fontId="0" fillId="0" borderId="0" xfId="0" applyAlignment="1">
      <alignment vertical="top" wrapText="1"/>
    </xf>
    <xf numFmtId="0" fontId="0" fillId="0" borderId="0" xfId="0" applyAlignment="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vertical="center"/>
    </xf>
    <xf numFmtId="0" fontId="13" fillId="0" borderId="13" xfId="0" applyFont="1" applyBorder="1" applyAlignment="1">
      <alignment horizontal="center" wrapText="1"/>
    </xf>
    <xf numFmtId="0" fontId="13" fillId="0" borderId="0" xfId="0" applyFont="1" applyAlignment="1">
      <alignment horizont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16"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164" fontId="0" fillId="0" borderId="19" xfId="0" applyNumberFormat="1" applyBorder="1" applyAlignment="1">
      <alignment horizontal="center"/>
    </xf>
    <xf numFmtId="164" fontId="0" fillId="0" borderId="8" xfId="0" applyNumberFormat="1" applyBorder="1" applyAlignment="1">
      <alignment horizontal="center"/>
    </xf>
    <xf numFmtId="164" fontId="0" fillId="0" borderId="22" xfId="0" applyNumberFormat="1" applyBorder="1" applyAlignment="1">
      <alignment horizontal="center"/>
    </xf>
    <xf numFmtId="164" fontId="0" fillId="0" borderId="23" xfId="0" applyNumberFormat="1" applyBorder="1" applyAlignment="1">
      <alignment horizontal="center"/>
    </xf>
    <xf numFmtId="0" fontId="1" fillId="2" borderId="13"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164" fontId="0" fillId="0" borderId="35" xfId="0" applyNumberFormat="1" applyBorder="1" applyAlignment="1">
      <alignment horizontal="center"/>
    </xf>
    <xf numFmtId="164" fontId="0" fillId="0" borderId="36" xfId="0" applyNumberFormat="1" applyBorder="1" applyAlignment="1">
      <alignment horizontal="center"/>
    </xf>
    <xf numFmtId="164" fontId="0" fillId="0" borderId="33" xfId="0" applyNumberFormat="1" applyBorder="1" applyAlignment="1">
      <alignment horizontal="center"/>
    </xf>
    <xf numFmtId="164" fontId="0" fillId="0" borderId="34" xfId="0" applyNumberFormat="1" applyBorder="1" applyAlignment="1">
      <alignment horizontal="center"/>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cellXfs>
  <cellStyles count="1">
    <cellStyle name="Normal" xfId="0" builtinId="0"/>
  </cellStyles>
  <dxfs count="312">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rgb="FFFF0000"/>
      </font>
      <fill>
        <patternFill>
          <bgColor rgb="FFFFC1C1"/>
        </patternFill>
      </fill>
    </dxf>
    <dxf>
      <fill>
        <patternFill>
          <bgColor theme="0" tint="-0.24994659260841701"/>
        </patternFill>
      </fill>
    </dxf>
    <dxf>
      <font>
        <b/>
        <i val="0"/>
        <color theme="7" tint="-0.24994659260841701"/>
      </font>
      <fill>
        <patternFill>
          <bgColor theme="7" tint="0.79998168889431442"/>
        </patternFill>
      </fill>
    </dxf>
    <dxf>
      <font>
        <b/>
        <i val="0"/>
        <color rgb="FFFF0000"/>
      </font>
      <fill>
        <patternFill>
          <bgColor rgb="FFFFC1C1"/>
        </patternFill>
      </fill>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font>
      <numFmt numFmtId="165" formatCode="mm/dd/yy;@"/>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m/d/yy;@"/>
      <alignment horizontal="center" vertical="bottom" textRotation="0" wrapText="0" indent="0" justifyLastLine="0" shrinkToFit="0" readingOrder="0"/>
    </dxf>
    <dxf>
      <font>
        <b val="0"/>
      </font>
      <numFmt numFmtId="165" formatCode="mm/dd/yy;@"/>
      <alignment horizontal="center" vertical="bottom" textRotation="0" wrapText="0" indent="0" justifyLastLine="0" shrinkToFit="0" readingOrder="0"/>
    </dxf>
    <dxf>
      <font>
        <b val="0"/>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dxf>
    <dxf>
      <font>
        <b val="0"/>
      </font>
      <numFmt numFmtId="165" formatCode="mm/dd/yy;@"/>
      <alignment horizontal="center" vertical="bottom" textRotation="0" indent="0" justifyLastLine="0" shrinkToFit="0" readingOrder="0"/>
    </dxf>
    <dxf>
      <font>
        <b val="0"/>
      </font>
      <alignment horizontal="center" vertical="bottom" textRotation="0" wrapText="1" indent="0" justifyLastLine="0" shrinkToFit="0" readingOrder="0"/>
    </dxf>
    <dxf>
      <font>
        <b val="0"/>
      </font>
    </dxf>
    <dxf>
      <font>
        <b val="0"/>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s>
  <tableStyles count="0" defaultTableStyle="TableStyleMedium2" defaultPivotStyle="PivotStyleLight16"/>
  <colors>
    <mruColors>
      <color rgb="FFFFC1C1"/>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26" Type="http://schemas.openxmlformats.org/officeDocument/2006/relationships/customXml" Target="../customXml/item2.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Structure" Target="richData/rdrichvaluestructure.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t>Monthly Compliance</a:t>
            </a:r>
            <a:r>
              <a:rPr lang="en-US" sz="1200" b="1" baseline="0"/>
              <a:t>: Rescheduled Missed Treatments</a:t>
            </a:r>
            <a:endParaRPr lang="en-US" sz="1200" b="1"/>
          </a:p>
        </c:rich>
      </c:tx>
      <c:layout>
        <c:manualLayout>
          <c:xMode val="edge"/>
          <c:yMode val="edge"/>
          <c:x val="0.14869288277641235"/>
          <c:y val="1.37500019613719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897360321679741E-2"/>
          <c:y val="0.17049726515126482"/>
          <c:w val="0.88554110739114311"/>
          <c:h val="0.63172567945135893"/>
        </c:manualLayout>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'YTD Missed Tx'!$E$3:$E$14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'YTD Missed Tx'!$F$3:$F$14</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3DBB-482A-9466-723F3BEA9BF4}"/>
            </c:ext>
          </c:extLst>
        </c:ser>
        <c:dLbls>
          <c:showLegendKey val="0"/>
          <c:showVal val="0"/>
          <c:showCatName val="0"/>
          <c:showSerName val="0"/>
          <c:showPercent val="0"/>
          <c:showBubbleSize val="0"/>
        </c:dLbls>
        <c:smooth val="0"/>
        <c:axId val="1751889439"/>
        <c:axId val="1751868799"/>
        <c:extLst>
          <c:ext xmlns:c15="http://schemas.microsoft.com/office/drawing/2012/chart" uri="{02D57815-91ED-43cb-92C2-25804820EDAC}">
            <c15:filteredLineSeries>
              <c15:ser>
                <c:idx val="1"/>
                <c:order val="1"/>
                <c:spPr>
                  <a:ln w="28575" cap="rnd">
                    <a:solidFill>
                      <a:schemeClr val="accent2"/>
                    </a:solidFill>
                    <a:round/>
                  </a:ln>
                  <a:effectLst/>
                </c:spPr>
                <c:marker>
                  <c:symbol val="none"/>
                </c:marker>
                <c:cat>
                  <c:strRef>
                    <c:extLst>
                      <c:ext uri="{02D57815-91ED-43cb-92C2-25804820EDAC}">
                        <c15:formulaRef>
                          <c15:sqref>'YTD Missed Tx'!$E$3:$E$14</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'YTD Missed Tx'!$G$3:$G$14</c15:sqref>
                        </c15:formulaRef>
                      </c:ext>
                    </c:extLst>
                    <c:numCache>
                      <c:formatCode>0.0%</c:formatCode>
                      <c:ptCount val="12"/>
                    </c:numCache>
                  </c:numRef>
                </c:val>
                <c:smooth val="0"/>
                <c:extLst>
                  <c:ext xmlns:c16="http://schemas.microsoft.com/office/drawing/2014/chart" uri="{C3380CC4-5D6E-409C-BE32-E72D297353CC}">
                    <c16:uniqueId val="{00000001-3DBB-482A-9466-723F3BEA9BF4}"/>
                  </c:ext>
                </c:extLst>
              </c15:ser>
            </c15:filteredLineSeries>
          </c:ext>
        </c:extLst>
      </c:lineChart>
      <c:catAx>
        <c:axId val="1751889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1868799"/>
        <c:crosses val="autoZero"/>
        <c:auto val="1"/>
        <c:lblAlgn val="ctr"/>
        <c:lblOffset val="100"/>
        <c:noMultiLvlLbl val="0"/>
      </c:catAx>
      <c:valAx>
        <c:axId val="175186879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18894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t>Monthly Rescheduled Treatments Attended</a:t>
            </a:r>
          </a:p>
        </c:rich>
      </c:tx>
      <c:layout>
        <c:manualLayout>
          <c:xMode val="edge"/>
          <c:yMode val="edge"/>
          <c:x val="0.19454734524885017"/>
          <c:y val="2.12795940406688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697008107560978E-2"/>
          <c:y val="0.18504502906730955"/>
          <c:w val="0.87929434091871084"/>
          <c:h val="0.60183400175095758"/>
        </c:manualLayout>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'YTD Missed Tx'!$E$19:$E$30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'YTD Missed Tx'!$F$19:$F$30</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29BB-4E39-98D0-BC0083F969AA}"/>
            </c:ext>
          </c:extLst>
        </c:ser>
        <c:dLbls>
          <c:showLegendKey val="0"/>
          <c:showVal val="0"/>
          <c:showCatName val="0"/>
          <c:showSerName val="0"/>
          <c:showPercent val="0"/>
          <c:showBubbleSize val="0"/>
        </c:dLbls>
        <c:smooth val="0"/>
        <c:axId val="132448735"/>
        <c:axId val="132442495"/>
        <c:extLst>
          <c:ext xmlns:c15="http://schemas.microsoft.com/office/drawing/2012/chart" uri="{02D57815-91ED-43cb-92C2-25804820EDAC}">
            <c15:filteredLineSeries>
              <c15:ser>
                <c:idx val="1"/>
                <c:order val="1"/>
                <c:spPr>
                  <a:ln w="28575" cap="rnd">
                    <a:solidFill>
                      <a:schemeClr val="accent2"/>
                    </a:solidFill>
                    <a:round/>
                  </a:ln>
                  <a:effectLst/>
                </c:spPr>
                <c:marker>
                  <c:symbol val="none"/>
                </c:marker>
                <c:cat>
                  <c:strRef>
                    <c:extLst>
                      <c:ext uri="{02D57815-91ED-43cb-92C2-25804820EDAC}">
                        <c15:formulaRef>
                          <c15:sqref>'YTD Missed Tx'!$E$19:$E$30</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'YTD Missed Tx'!$G$19:$G$30</c15:sqref>
                        </c15:formulaRef>
                      </c:ext>
                    </c:extLst>
                    <c:numCache>
                      <c:formatCode>0.0%</c:formatCode>
                      <c:ptCount val="12"/>
                    </c:numCache>
                  </c:numRef>
                </c:val>
                <c:smooth val="0"/>
                <c:extLst>
                  <c:ext xmlns:c16="http://schemas.microsoft.com/office/drawing/2014/chart" uri="{C3380CC4-5D6E-409C-BE32-E72D297353CC}">
                    <c16:uniqueId val="{00000001-29BB-4E39-98D0-BC0083F969AA}"/>
                  </c:ext>
                </c:extLst>
              </c15:ser>
            </c15:filteredLineSeries>
          </c:ext>
        </c:extLst>
      </c:lineChart>
      <c:catAx>
        <c:axId val="13244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442495"/>
        <c:crosses val="autoZero"/>
        <c:auto val="1"/>
        <c:lblAlgn val="ctr"/>
        <c:lblOffset val="100"/>
        <c:noMultiLvlLbl val="0"/>
      </c:catAx>
      <c:valAx>
        <c:axId val="13244249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4487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Monthly</a:t>
            </a:r>
            <a:r>
              <a:rPr lang="en-US" sz="1100" b="1" baseline="0"/>
              <a:t> Compliance: Shortened Treatment Education Performed</a:t>
            </a:r>
          </a:p>
        </c:rich>
      </c:tx>
      <c:layout>
        <c:manualLayout>
          <c:xMode val="edge"/>
          <c:yMode val="edge"/>
          <c:x val="0.11726658727248003"/>
          <c:y val="2.04613239088797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107866205685883E-2"/>
          <c:y val="0.15914807383103496"/>
          <c:w val="0.8797250186466451"/>
          <c:h val="0.64960482255682128"/>
        </c:manualLayout>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'YTD Shortened Tx'!$E$5:$E$16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'YTD Shortened Tx'!$F$5:$F$16</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2AEA-4631-9E2F-98D92F782053}"/>
            </c:ext>
          </c:extLst>
        </c:ser>
        <c:dLbls>
          <c:showLegendKey val="0"/>
          <c:showVal val="0"/>
          <c:showCatName val="0"/>
          <c:showSerName val="0"/>
          <c:showPercent val="0"/>
          <c:showBubbleSize val="0"/>
        </c:dLbls>
        <c:smooth val="0"/>
        <c:axId val="516906399"/>
        <c:axId val="516906879"/>
        <c:extLst>
          <c:ext xmlns:c15="http://schemas.microsoft.com/office/drawing/2012/chart" uri="{02D57815-91ED-43cb-92C2-25804820EDAC}">
            <c15:filteredLineSeries>
              <c15:ser>
                <c:idx val="1"/>
                <c:order val="1"/>
                <c:spPr>
                  <a:ln w="28575" cap="rnd">
                    <a:solidFill>
                      <a:schemeClr val="accent2"/>
                    </a:solidFill>
                    <a:round/>
                  </a:ln>
                  <a:effectLst/>
                </c:spPr>
                <c:marker>
                  <c:symbol val="none"/>
                </c:marker>
                <c:cat>
                  <c:strRef>
                    <c:extLst>
                      <c:ext uri="{02D57815-91ED-43cb-92C2-25804820EDAC}">
                        <c15:formulaRef>
                          <c15:sqref>'YTD Shortened Tx'!$E$5:$E$16</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'YTD Shortened Tx'!$G$5:$G$16</c15:sqref>
                        </c15:formulaRef>
                      </c:ext>
                    </c:extLst>
                    <c:numCache>
                      <c:formatCode>0.0%</c:formatCode>
                      <c:ptCount val="12"/>
                    </c:numCache>
                  </c:numRef>
                </c:val>
                <c:smooth val="0"/>
                <c:extLst>
                  <c:ext xmlns:c16="http://schemas.microsoft.com/office/drawing/2014/chart" uri="{C3380CC4-5D6E-409C-BE32-E72D297353CC}">
                    <c16:uniqueId val="{00000001-2AEA-4631-9E2F-98D92F782053}"/>
                  </c:ext>
                </c:extLst>
              </c15:ser>
            </c15:filteredLineSeries>
          </c:ext>
        </c:extLst>
      </c:lineChart>
      <c:catAx>
        <c:axId val="516906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906879"/>
        <c:crosses val="autoZero"/>
        <c:auto val="1"/>
        <c:lblAlgn val="ctr"/>
        <c:lblOffset val="100"/>
        <c:noMultiLvlLbl val="0"/>
      </c:catAx>
      <c:valAx>
        <c:axId val="5169068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9063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t>Monthly Shortened Treatment Rate </a:t>
            </a:r>
            <a:r>
              <a:rPr lang="en-US" sz="1200" b="0"/>
              <a:t>(Lower</a:t>
            </a:r>
            <a:r>
              <a:rPr lang="en-US" sz="1200" b="0" baseline="0"/>
              <a:t> is Better)</a:t>
            </a:r>
            <a:endParaRPr lang="en-US" sz="1200" b="0"/>
          </a:p>
        </c:rich>
      </c:tx>
      <c:layout>
        <c:manualLayout>
          <c:xMode val="edge"/>
          <c:yMode val="edge"/>
          <c:x val="0.15326810176125247"/>
          <c:y val="1.68640582104250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301821861308425E-2"/>
          <c:y val="0.15199589941875935"/>
          <c:w val="0.88604260083927866"/>
          <c:h val="0.65501807798613321"/>
        </c:manualLayout>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'YTD Shortened Tx'!$E$21:$E$32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'YTD Shortened Tx'!$F$21:$F$32</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8613-4AD3-8FE6-210618E90965}"/>
            </c:ext>
          </c:extLst>
        </c:ser>
        <c:dLbls>
          <c:showLegendKey val="0"/>
          <c:showVal val="0"/>
          <c:showCatName val="0"/>
          <c:showSerName val="0"/>
          <c:showPercent val="0"/>
          <c:showBubbleSize val="0"/>
        </c:dLbls>
        <c:smooth val="0"/>
        <c:axId val="349460159"/>
        <c:axId val="349460639"/>
        <c:extLst>
          <c:ext xmlns:c15="http://schemas.microsoft.com/office/drawing/2012/chart" uri="{02D57815-91ED-43cb-92C2-25804820EDAC}">
            <c15:filteredLineSeries>
              <c15:ser>
                <c:idx val="1"/>
                <c:order val="1"/>
                <c:spPr>
                  <a:ln w="28575" cap="rnd">
                    <a:solidFill>
                      <a:schemeClr val="accent2"/>
                    </a:solidFill>
                    <a:round/>
                  </a:ln>
                  <a:effectLst/>
                </c:spPr>
                <c:marker>
                  <c:symbol val="none"/>
                </c:marker>
                <c:cat>
                  <c:strRef>
                    <c:extLst>
                      <c:ext uri="{02D57815-91ED-43cb-92C2-25804820EDAC}">
                        <c15:formulaRef>
                          <c15:sqref>'YTD Shortened Tx'!$E$21:$E$32</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'YTD Shortened Tx'!$G$21:$G$32</c15:sqref>
                        </c15:formulaRef>
                      </c:ext>
                    </c:extLst>
                    <c:numCache>
                      <c:formatCode>0.0%</c:formatCode>
                      <c:ptCount val="12"/>
                    </c:numCache>
                  </c:numRef>
                </c:val>
                <c:smooth val="0"/>
                <c:extLst>
                  <c:ext xmlns:c16="http://schemas.microsoft.com/office/drawing/2014/chart" uri="{C3380CC4-5D6E-409C-BE32-E72D297353CC}">
                    <c16:uniqueId val="{00000001-8613-4AD3-8FE6-210618E90965}"/>
                  </c:ext>
                </c:extLst>
              </c15:ser>
            </c15:filteredLineSeries>
          </c:ext>
        </c:extLst>
      </c:lineChart>
      <c:catAx>
        <c:axId val="349460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460639"/>
        <c:crosses val="autoZero"/>
        <c:auto val="1"/>
        <c:lblAlgn val="ctr"/>
        <c:lblOffset val="100"/>
        <c:noMultiLvlLbl val="0"/>
      </c:catAx>
      <c:valAx>
        <c:axId val="349460639"/>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4601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16</xdr:col>
      <xdr:colOff>8660</xdr:colOff>
      <xdr:row>15</xdr:row>
      <xdr:rowOff>0</xdr:rowOff>
    </xdr:to>
    <xdr:graphicFrame macro="">
      <xdr:nvGraphicFramePr>
        <xdr:cNvPr id="2" name="Chart 1" descr="Monthly Compliance: Rescheduled Missed Treatments chart">
          <a:extLst>
            <a:ext uri="{FF2B5EF4-FFF2-40B4-BE49-F238E27FC236}">
              <a16:creationId xmlns:a16="http://schemas.microsoft.com/office/drawing/2014/main" id="{B5F134BB-8F93-0398-6B2A-245CC43B78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12987</xdr:colOff>
      <xdr:row>16</xdr:row>
      <xdr:rowOff>0</xdr:rowOff>
    </xdr:from>
    <xdr:to>
      <xdr:col>15</xdr:col>
      <xdr:colOff>606135</xdr:colOff>
      <xdr:row>31</xdr:row>
      <xdr:rowOff>0</xdr:rowOff>
    </xdr:to>
    <xdr:graphicFrame macro="">
      <xdr:nvGraphicFramePr>
        <xdr:cNvPr id="3" name="Chart 2" descr="Monthly Rescheduled Treatments Attended chart">
          <a:extLst>
            <a:ext uri="{FF2B5EF4-FFF2-40B4-BE49-F238E27FC236}">
              <a16:creationId xmlns:a16="http://schemas.microsoft.com/office/drawing/2014/main" id="{1907B981-27B2-79A1-760D-B339FACD12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8659</xdr:colOff>
      <xdr:row>1</xdr:row>
      <xdr:rowOff>9525</xdr:rowOff>
    </xdr:from>
    <xdr:to>
      <xdr:col>15</xdr:col>
      <xdr:colOff>600075</xdr:colOff>
      <xdr:row>16</xdr:row>
      <xdr:rowOff>180975</xdr:rowOff>
    </xdr:to>
    <xdr:graphicFrame macro="">
      <xdr:nvGraphicFramePr>
        <xdr:cNvPr id="2" name="Chart 1" descr="Monthly Compliance: Shortened Treatment Education Performed chart">
          <a:extLst>
            <a:ext uri="{FF2B5EF4-FFF2-40B4-BE49-F238E27FC236}">
              <a16:creationId xmlns:a16="http://schemas.microsoft.com/office/drawing/2014/main" id="{8AD43145-1124-4090-B057-80B4A7780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361949</xdr:colOff>
      <xdr:row>18</xdr:row>
      <xdr:rowOff>4762</xdr:rowOff>
    </xdr:from>
    <xdr:to>
      <xdr:col>15</xdr:col>
      <xdr:colOff>600074</xdr:colOff>
      <xdr:row>33</xdr:row>
      <xdr:rowOff>0</xdr:rowOff>
    </xdr:to>
    <xdr:graphicFrame macro="">
      <xdr:nvGraphicFramePr>
        <xdr:cNvPr id="3" name="Chart 2" descr="Monthly Shortened Treatment Rate chart (lower is better)">
          <a:extLst>
            <a:ext uri="{FF2B5EF4-FFF2-40B4-BE49-F238E27FC236}">
              <a16:creationId xmlns:a16="http://schemas.microsoft.com/office/drawing/2014/main" id="{3416FE7E-88A0-4F0B-9CBB-7D0937CFB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This is the logo for the HSAG ESRD Networks 7, 13, 15, 17, and 18.</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0A27B0A-34A3-403D-A4B8-25D48C1E3013}" name="Table15352434" displayName="Table15352434" ref="A2:I33" totalsRowShown="0" headerRowDxfId="311" dataDxfId="310">
  <autoFilter ref="A2:I33" xr:uid="{D0A27B0A-34A3-403D-A4B8-25D48C1E3013}"/>
  <tableColumns count="9">
    <tableColumn id="1" xr3:uid="{46F55536-5AD6-4E3E-9884-AAAAC2E92353}" name="Patient Name" dataDxfId="309"/>
    <tableColumn id="6" xr3:uid="{27A33287-325A-4F60-BFCE-199F7198EFC8}" name="Treatment Schedule" dataDxfId="308"/>
    <tableColumn id="2" xr3:uid="{1F06B299-ADEF-4C27-8542-CCFB065A5FD2}" name="Date of Missed Treatment (MM/DD/YY)" dataDxfId="307"/>
    <tableColumn id="8" xr3:uid="{7A730A5D-00F7-4355-BDF5-FC87AC0AFDEE}" name="Reason for Missed Treatment" dataDxfId="306"/>
    <tableColumn id="3" xr3:uid="{4F6A04B0-C46E-494D-97FF-EE4D89E13D45}" name="Rescheduled Treatment Offered " dataDxfId="305"/>
    <tableColumn id="4" xr3:uid="{060F2023-1163-4429-ABAE-63E7F6D630E5}" name="Date of Rescheduled Treatment (MM/DD/YY)" dataDxfId="304"/>
    <tableColumn id="7" xr3:uid="{5B136119-F7B6-45D1-99F9-F1FB41AA1F59}" name="Patient Attended Rescheduled Treatment  " dataDxfId="303"/>
    <tableColumn id="5" xr3:uid="{B7251A1A-6798-4091-B63A-8EF2E0A11043}" name="Offered Patient Education on Missed Treatment" dataDxfId="302"/>
    <tableColumn id="9" xr3:uid="{442950A6-CB8B-47D6-B044-124D47DE897A}" name="Date Education Completed (MM/DD/YY)" dataDxfId="30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ABD4A00C-23DA-4E60-B32C-9580E271EC6C}" name="Table146276373547495153" displayName="Table146276373547495153" ref="N2:S33" totalsRowShown="0" headerRowDxfId="224" dataDxfId="223">
  <autoFilter ref="N2:S33" xr:uid="{1AF05CF4-09EA-4F49-9EF8-875B96043806}"/>
  <tableColumns count="6">
    <tableColumn id="1" xr3:uid="{E27C5A77-A2BC-4DA9-A6B5-6767CD6FEA0B}" name="Patient Name" dataDxfId="222"/>
    <tableColumn id="6" xr3:uid="{2B1C7E44-5A68-4CC0-9B6F-3D3B132BA570}" name="Treatment  Schedule" dataDxfId="221"/>
    <tableColumn id="2" xr3:uid="{82698C46-8CBE-4623-BB3D-00245E7E8B3F}" name="Date of Shortened  Treatment (MM/DD/YY)" dataDxfId="220"/>
    <tableColumn id="4" xr3:uid="{6F24E106-DCEF-4603-B34B-1DB720D6EFA5}" name="Reason For Shortened Treatment" dataDxfId="219"/>
    <tableColumn id="5" xr3:uid="{868ECD1B-83DA-4F07-87A9-35669E851102}" name="Offered Patient Education on Shortened  Treatment" dataDxfId="218"/>
    <tableColumn id="3" xr3:uid="{F0337CA2-6B13-41E2-AFE8-AC9B8B7EC07E}" name="Date Education Completed (MM/DD/YY)" dataDxfId="21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945495F7-9BBB-47DC-A24F-48B53FBD9358}" name="Table153524344648505254" displayName="Table153524344648505254" ref="A2:I33" totalsRowShown="0" headerRowDxfId="216" dataDxfId="215">
  <autoFilter ref="A2:I33" xr:uid="{D0A27B0A-34A3-403D-A4B8-25D48C1E3013}"/>
  <tableColumns count="9">
    <tableColumn id="1" xr3:uid="{6858ACB5-4104-468F-8263-817DED002F7A}" name="Patient Name" dataDxfId="214"/>
    <tableColumn id="6" xr3:uid="{589A0FFD-27CD-4B5A-A655-996597FFF304}" name="Treatment  Schedule" dataDxfId="213"/>
    <tableColumn id="2" xr3:uid="{4BB5BB42-DB72-4337-A9A1-2D6CF5D382D0}" name="Date of Missed Treatment (MM/DD/YY)" dataDxfId="212"/>
    <tableColumn id="8" xr3:uid="{9E737B48-3D60-4E09-8B21-2A3FCE96B659}" name="Reason for Missed Treatment" dataDxfId="211"/>
    <tableColumn id="3" xr3:uid="{EDA33445-3B17-4571-8AEA-CF1FF3C992D7}" name="Rescheduled Treatment Offered " dataDxfId="210"/>
    <tableColumn id="4" xr3:uid="{0C3285DA-D431-49B9-AE4F-85B67782A13B}" name="Date of Rescheduled Treatment (MM/DD/YY)" dataDxfId="209"/>
    <tableColumn id="7" xr3:uid="{9E9A7D91-0C08-4775-AD04-A80BE61A5E8B}" name="Patient Attended Rescheduled Treatment " dataDxfId="208"/>
    <tableColumn id="5" xr3:uid="{BC65D303-270F-462F-8164-E5B6080D2567}" name="Offered Patient Education on Missed Treatment" dataDxfId="207"/>
    <tableColumn id="9" xr3:uid="{25A46C0B-7B1C-4DD6-8DE4-29F2936ED9DF}" name="Date Education Completed (MM/DD/YY)" dataDxfId="20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CEBCDC-D3AD-4995-BC6E-E916B8C008C8}" name="Table14627637354749515355" displayName="Table14627637354749515355" ref="N2:S33" totalsRowShown="0" headerRowDxfId="205" dataDxfId="204">
  <autoFilter ref="N2:S33" xr:uid="{1AF05CF4-09EA-4F49-9EF8-875B96043806}"/>
  <tableColumns count="6">
    <tableColumn id="1" xr3:uid="{06FD3793-C937-4B92-8CCF-6BF095269102}" name="Patient Name" dataDxfId="203"/>
    <tableColumn id="6" xr3:uid="{84C02748-0797-4A36-8989-34A4325C30D6}" name="Treatment  Schedule" dataDxfId="202"/>
    <tableColumn id="2" xr3:uid="{6D94CBC9-D860-446F-8B37-7153AE50C871}" name="Date of Shortened  Treatment (MM/DD/YY)" dataDxfId="201"/>
    <tableColumn id="4" xr3:uid="{FBDBCFBF-80DA-4BD5-825E-5AC0BC856592}" name="Reason For Shortened Treatment" dataDxfId="200"/>
    <tableColumn id="5" xr3:uid="{9B3728CD-54A7-4FCE-8B9C-8BDA21B52ADF}" name="Offered Patient Education on Shortened  Treatment" dataDxfId="199"/>
    <tableColumn id="3" xr3:uid="{303F064D-B148-41B6-B268-30FE3AFE104A}" name="Date Education Completed (MM/DD/YY)" dataDxfId="19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F92A0124-90EF-4C2E-9DC2-88F86C0AF0AF}" name="Table15352434464850525456" displayName="Table15352434464850525456" ref="A2:I33" totalsRowShown="0" headerRowDxfId="197" dataDxfId="196">
  <autoFilter ref="A2:I33" xr:uid="{D0A27B0A-34A3-403D-A4B8-25D48C1E3013}"/>
  <tableColumns count="9">
    <tableColumn id="1" xr3:uid="{90D574EF-D2C5-4E5A-9F2D-40F8EAA537DE}" name="Patient Name" dataDxfId="195"/>
    <tableColumn id="6" xr3:uid="{B6BBD15F-804F-4CE4-B703-6C4283E2AEEB}" name="Treatment Schedule" dataDxfId="194"/>
    <tableColumn id="2" xr3:uid="{E8A3C40D-18F3-4F45-9C5F-1341F6520B01}" name="Date of Missed Treatment (MM/DD/YY)" dataDxfId="193"/>
    <tableColumn id="8" xr3:uid="{DC257330-9E5E-4C3D-8F2C-13E2B9B9C374}" name="Reason for Missed Treatment" dataDxfId="192"/>
    <tableColumn id="3" xr3:uid="{83ACBA43-37B2-434F-90E6-58B7E7D7AF69}" name="Rescheduled Treatment Offered " dataDxfId="191"/>
    <tableColumn id="4" xr3:uid="{42B5AAEA-64CF-406F-8659-6E17622DEBD2}" name="Date of Rescheduled Treatment (MM/DD/YY)" dataDxfId="190"/>
    <tableColumn id="7" xr3:uid="{CFAB7D03-E58A-43E6-B54A-41E6BD0E47D0}" name="Patient Attended Rescheduled Treatment" dataDxfId="189"/>
    <tableColumn id="5" xr3:uid="{5FE7B6E8-1FFF-4DBF-B753-2D00EAE52C67}" name="Offered Patient Education on Missed Treatment" dataDxfId="188"/>
    <tableColumn id="9" xr3:uid="{E5F86236-36D8-4AA8-80AD-6840A3E2EF03}" name="Date Education Completed (MM/DD/YY)" dataDxfId="18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8058BBDF-527E-4C5F-9DB9-678E2E614FFA}" name="Table1462763735474951535557" displayName="Table1462763735474951535557" ref="N2:S33" totalsRowShown="0" headerRowDxfId="186" dataDxfId="185">
  <autoFilter ref="N2:S33" xr:uid="{1AF05CF4-09EA-4F49-9EF8-875B96043806}"/>
  <tableColumns count="6">
    <tableColumn id="1" xr3:uid="{7070A781-0304-4DAC-B0F0-38DB2AFE3E84}" name="Patient Name" dataDxfId="184"/>
    <tableColumn id="6" xr3:uid="{4FAED271-EDFB-4025-9509-832B002D7596}" name="Treatment  Schedule" dataDxfId="183"/>
    <tableColumn id="2" xr3:uid="{4AAA22EE-A860-4EAE-A466-FD2E458C7D2D}" name="Date of Shortened  Treatment (MM/DD/YY)" dataDxfId="182"/>
    <tableColumn id="4" xr3:uid="{B1BE661F-4457-49A3-9068-B61EC7751461}" name="Reason For Shortened Treatment" dataDxfId="181"/>
    <tableColumn id="5" xr3:uid="{ED8A975A-EF76-4E14-9C08-F6B9819AF8AE}" name="Offered Patient Education on Shortened  Treatment" dataDxfId="180"/>
    <tableColumn id="3" xr3:uid="{999030C2-BDB5-45C2-8796-56EF0E0C67B2}" name="Date Education Completed (MM/DD/YY)" dataDxfId="17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8D9A381B-B9E3-4008-B2C1-F05107C64B7D}" name="Table1535243446485052545658" displayName="Table1535243446485052545658" ref="A2:I33" totalsRowShown="0" headerRowDxfId="178" dataDxfId="177">
  <autoFilter ref="A2:I33" xr:uid="{D0A27B0A-34A3-403D-A4B8-25D48C1E3013}"/>
  <tableColumns count="9">
    <tableColumn id="1" xr3:uid="{299D291B-59DE-4C15-BB1F-D18765469691}" name="Patient Name" dataDxfId="176"/>
    <tableColumn id="6" xr3:uid="{26A3B680-EFC0-4C0D-BBF0-5A56BABE2D9B}" name="Treatment  Schedule" dataDxfId="175"/>
    <tableColumn id="2" xr3:uid="{E457C444-212F-4807-BBB8-1A3B2A76816A}" name="Date of Missed Treatment (MM/DD/YY)" dataDxfId="174"/>
    <tableColumn id="8" xr3:uid="{486FD49E-D18D-4231-8A66-FB0258DF5EFA}" name="Reason for Missed Treatment" dataDxfId="173"/>
    <tableColumn id="3" xr3:uid="{CA464ADF-AD07-4746-8D1E-7468A1296FB4}" name="Rescheduled Treatment Offered " dataDxfId="172"/>
    <tableColumn id="4" xr3:uid="{756FA8E7-9791-451A-B7F3-AD8CC707C9C9}" name="Date of Rescheduled Treatment (MM/DD/YY)" dataDxfId="171"/>
    <tableColumn id="7" xr3:uid="{A70EECBF-F3F1-46DE-8023-8A8AACB5618D}" name="Patient Attended Rescheduled Treatment" dataDxfId="170"/>
    <tableColumn id="5" xr3:uid="{F45C2830-ECFC-42C2-B9AF-0668A3E649FE}" name="Offered Patient Education on Missed Treatment" dataDxfId="169"/>
    <tableColumn id="9" xr3:uid="{7A72C2EF-0BC9-45B9-A8CB-3C57259D354E}" name="Date Education Completed (MM/DD/YY)" dataDxfId="16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1E12C6D4-5A06-4EAF-B0AA-3128A656C0D3}" name="Table146276373547495153555759" displayName="Table146276373547495153555759" ref="N2:S33" totalsRowShown="0" headerRowDxfId="167" dataDxfId="166">
  <autoFilter ref="N2:S33" xr:uid="{1AF05CF4-09EA-4F49-9EF8-875B96043806}"/>
  <tableColumns count="6">
    <tableColumn id="1" xr3:uid="{0BA0B637-F3A7-4588-9C3D-EA89AEB20A55}" name="Patient Name" dataDxfId="165"/>
    <tableColumn id="6" xr3:uid="{BC1D6953-8F95-42F2-B03A-53EAB7A98BC9}" name="Treatment  Schedule" dataDxfId="164"/>
    <tableColumn id="2" xr3:uid="{3B0AF8AC-9A11-43D1-98C0-811BA0AE3FE6}" name="Date of Shortened  Treatment (MM/DD/YY)" dataDxfId="163"/>
    <tableColumn id="4" xr3:uid="{13863222-649D-4C30-9277-98C619B11B6E}" name="Reason For Shortened Treatment" dataDxfId="162"/>
    <tableColumn id="5" xr3:uid="{710D8A3F-900A-4191-BE99-1CDE87FB2601}" name="Offered Patient Education on Shortened  Treatment" dataDxfId="161"/>
    <tableColumn id="3" xr3:uid="{BAAE0ED4-CF44-44CE-81C3-4333AE772897}" name="Date Education Completed (MM/DD/YY)" dataDxfId="16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1C0D2E85-BE66-48CF-984D-852318B17784}" name="Table153524344648505254565860" displayName="Table153524344648505254565860" ref="A2:I33" totalsRowShown="0" headerRowDxfId="159" dataDxfId="158">
  <autoFilter ref="A2:I33" xr:uid="{D0A27B0A-34A3-403D-A4B8-25D48C1E3013}"/>
  <tableColumns count="9">
    <tableColumn id="1" xr3:uid="{DBCA6B18-82CC-4FC0-8560-22C824E15F8C}" name="Patient Name" dataDxfId="157"/>
    <tableColumn id="6" xr3:uid="{5E25298A-E8D1-4E30-82FF-31C02C6FC4BE}" name="Treatment  Schedule" dataDxfId="156"/>
    <tableColumn id="2" xr3:uid="{1B4AB117-2208-440A-AB98-667167499C67}" name="Date of Missed Treatment (MM/DD/YY)" dataDxfId="155"/>
    <tableColumn id="8" xr3:uid="{E43E1643-17A0-4F0C-972E-BB75C683D853}" name="Reason for Missed Treatment" dataDxfId="154"/>
    <tableColumn id="3" xr3:uid="{9BC6C489-B96D-4BFC-A63C-4BF1F5F3DEF1}" name="Rescheduled Treatment Offered " dataDxfId="153"/>
    <tableColumn id="4" xr3:uid="{6DFD3E4B-3D88-44E0-A86E-47F1D4CEBB53}" name="Date of Rescheduled Treatment (MM/DD/YY)" dataDxfId="152"/>
    <tableColumn id="7" xr3:uid="{32B9B270-C972-419C-AB17-61626C200CBA}" name="Patient Attended Rescheduled Treatment " dataDxfId="151"/>
    <tableColumn id="5" xr3:uid="{95F89472-21E8-49F1-A828-F269DF8A6D3C}" name="Offered Patient Education on Missed Treatment" dataDxfId="150"/>
    <tableColumn id="9" xr3:uid="{5BF4D156-B608-48A8-97D1-CC721369F54F}" name="Date Education Completed (MM/DD/YY)" dataDxfId="14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F2FD02A2-37A8-4712-A198-52099B686942}" name="Table14627637354749515355575961" displayName="Table14627637354749515355575961" ref="N2:S33" totalsRowShown="0" headerRowDxfId="148" dataDxfId="147">
  <autoFilter ref="N2:S33" xr:uid="{1AF05CF4-09EA-4F49-9EF8-875B96043806}"/>
  <tableColumns count="6">
    <tableColumn id="1" xr3:uid="{49E74844-6B86-4E93-8A73-03484C07E3A8}" name="Patient Name" dataDxfId="146"/>
    <tableColumn id="6" xr3:uid="{1F5E485F-6B8C-42A4-9A80-2A7F368068CA}" name="Treatment  Schedule" dataDxfId="145"/>
    <tableColumn id="2" xr3:uid="{60102BA9-2221-421C-A581-AEA56FCA199D}" name="Date of Shortened  Treatment (MM/DD/YY)" dataDxfId="144"/>
    <tableColumn id="4" xr3:uid="{A373794A-8AD0-47D6-BF00-7DA075F52A4B}" name="Reason For Shortened Treatment" dataDxfId="143"/>
    <tableColumn id="5" xr3:uid="{215A0210-7F9C-4159-831A-37970FEF9BC8}" name="Offered Patient Education on Shortened  Treatment" dataDxfId="142"/>
    <tableColumn id="3" xr3:uid="{5546F310-12BC-4E26-A039-64F22953E7B9}" name="Date Education Completed (MM/DD/YY)" dataDxfId="14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93C64FA2-F33D-44D5-9844-8CF16759DEC7}" name="Table15352434464850525456586062" displayName="Table15352434464850525456586062" ref="A2:I33" totalsRowShown="0" headerRowDxfId="140" dataDxfId="139">
  <autoFilter ref="A2:I33" xr:uid="{D0A27B0A-34A3-403D-A4B8-25D48C1E3013}"/>
  <tableColumns count="9">
    <tableColumn id="1" xr3:uid="{A2941E94-BEC5-4D6D-8CF1-ABA15602670C}" name="Patient Name" dataDxfId="138"/>
    <tableColumn id="6" xr3:uid="{6EBFB753-A3B3-4F2B-B31E-1D8A8A6B9B0E}" name="Treatment Schedule" dataDxfId="137"/>
    <tableColumn id="2" xr3:uid="{4C476A93-0495-4D2A-ACE9-6DD3AA677A45}" name="Date of Missed Treatment (MM/DD/YY)" dataDxfId="136"/>
    <tableColumn id="8" xr3:uid="{BF1C0870-6D55-41CD-A949-B2B7DE3D433E}" name="Reason for Missed Treatment" dataDxfId="135"/>
    <tableColumn id="3" xr3:uid="{BA897B32-E447-4266-A6FB-43650CA0BCCA}" name="Rescheduled Treatment Offered " dataDxfId="134"/>
    <tableColumn id="4" xr3:uid="{5E50518A-FB64-489D-AB4F-2A9261B729E0}" name="Date of Rescheduled Treatment (MM/DD/YY)" dataDxfId="133"/>
    <tableColumn id="7" xr3:uid="{210068F4-D190-42CE-8BE7-29B35561866A}" name="Patient Attended Rescheduled Treatment " dataDxfId="132"/>
    <tableColumn id="5" xr3:uid="{2BF51F75-8D06-4019-B323-DE790435C333}" name="Offered Patient Education on Missed Treatment" dataDxfId="131"/>
    <tableColumn id="9" xr3:uid="{129ED57C-C42D-417E-B684-09C23CA9CD37}" name="Date Education Completed (MM/DD/YY)" dataDxfId="1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AF05CF4-09EA-4F49-9EF8-875B96043806}" name="Table1462763735" displayName="Table1462763735" ref="N2:S33" totalsRowShown="0" headerRowDxfId="300" dataDxfId="299">
  <autoFilter ref="N2:S33" xr:uid="{1AF05CF4-09EA-4F49-9EF8-875B96043806}"/>
  <tableColumns count="6">
    <tableColumn id="1" xr3:uid="{C52A7463-1061-452C-AB96-2F85B85CF765}" name="Patient Name" dataDxfId="298"/>
    <tableColumn id="6" xr3:uid="{AFBC3F25-1BBF-4FF9-B35B-D4AD3A7AFC10}" name="Treatment  Schedule" dataDxfId="297"/>
    <tableColumn id="2" xr3:uid="{BAD3343A-1DB9-46A8-9054-5792D5C1DBC4}" name="Date of Shortened Treatment (MM/DD/YY)" dataDxfId="296"/>
    <tableColumn id="4" xr3:uid="{59FFB33C-5E41-436A-9DEA-4D86CF50A198}" name="Reason For Shortened Treatment" dataDxfId="295"/>
    <tableColumn id="5" xr3:uid="{A8B6A3EB-6432-43A7-A480-54FC0E3F92DD}" name="Offered Patient Education on Shortened  Treatment" dataDxfId="294"/>
    <tableColumn id="3" xr3:uid="{3D8AE1B2-7B6A-4878-8E94-F0F2DF27F1CC}" name="Date Education Completed (MM/DD/YY)" dataDxfId="29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7021476-AD35-4789-A65F-1F0DC35E296C}" name="Table1462763735474951535557596163" displayName="Table1462763735474951535557596163" ref="N2:S33" totalsRowShown="0" headerRowDxfId="129" dataDxfId="128">
  <autoFilter ref="N2:S33" xr:uid="{1AF05CF4-09EA-4F49-9EF8-875B96043806}"/>
  <tableColumns count="6">
    <tableColumn id="1" xr3:uid="{B3FEE7CD-6875-4329-A83E-0897D50277CB}" name="Patient Name" dataDxfId="127"/>
    <tableColumn id="6" xr3:uid="{41A8ABE7-C72C-48B2-83FE-7EDF0B67F00B}" name="Treatment Schedule" dataDxfId="126"/>
    <tableColumn id="2" xr3:uid="{24A8A148-6C30-4E3F-839F-3AF28E73ED25}" name="Date of Shortened  Treatment (MM/DD/YY)" dataDxfId="125"/>
    <tableColumn id="4" xr3:uid="{F5AA3DB4-CF6A-4468-84A4-D4F430C9EEEB}" name="Reason For Shortened Treatment" dataDxfId="124"/>
    <tableColumn id="5" xr3:uid="{B49D923F-FECF-422D-88A6-1C7680B2BDD7}" name="Offered Patient Education on Shortened  Treatment" dataDxfId="123"/>
    <tableColumn id="3" xr3:uid="{E8B4E047-0C18-4B87-8D96-3C036223BC82}" name="Date Education Completed (MM/DD/YY)" dataDxfId="122"/>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BDA4C051-8844-4DA5-8EBD-61C6FDDBD96E}" name="Table1535243446485052545658606264" displayName="Table1535243446485052545658606264" ref="A2:I33" totalsRowShown="0" headerRowDxfId="121" dataDxfId="120">
  <autoFilter ref="A2:I33" xr:uid="{D0A27B0A-34A3-403D-A4B8-25D48C1E3013}"/>
  <tableColumns count="9">
    <tableColumn id="1" xr3:uid="{C7032ADB-F5FB-4E9F-A13E-C1FFD06DAC4C}" name="Patient Name" dataDxfId="119"/>
    <tableColumn id="6" xr3:uid="{1702788D-2F63-4CAB-80EE-A011E4AD570C}" name="Treatment  Schedule" dataDxfId="118"/>
    <tableColumn id="2" xr3:uid="{64E239F1-78F6-4F27-97EA-34F62E2CF754}" name="Date of Missed Treatment (MM/DD/YY)" dataDxfId="117"/>
    <tableColumn id="8" xr3:uid="{68CB80CC-E269-4837-A58A-4A6F1741247D}" name="Reason for Missed Treatment" dataDxfId="116"/>
    <tableColumn id="3" xr3:uid="{93F70D02-532E-4D6E-A018-F54C077F0072}" name="Rescheduled Treatment Offered " dataDxfId="115"/>
    <tableColumn id="4" xr3:uid="{BC83B3CE-40CE-4E9A-9019-D7FCBA751088}" name="Date of Rescheduled Treatment (MM/DD/YY)" dataDxfId="114"/>
    <tableColumn id="7" xr3:uid="{B25F225F-6B25-446D-9892-F1345EAA8E6C}" name="Patient Attended Rescheduled Treatment " dataDxfId="113"/>
    <tableColumn id="5" xr3:uid="{8711B371-8A2B-41A3-BF6A-00B2D6CD9721}" name="Offered Patient Education on Missed Treatment" dataDxfId="112"/>
    <tableColumn id="9" xr3:uid="{8489F8D9-BC2D-44C8-BE44-5C43D288214F}" name="Date Education Completed (MM/DD/YY)" dataDxfId="111"/>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10DD21E-08FE-4975-B249-5CE0895C05E4}" name="Table146276373547495153555759616365" displayName="Table146276373547495153555759616365" ref="N2:S33" totalsRowShown="0" headerRowDxfId="110" dataDxfId="109">
  <autoFilter ref="N2:S33" xr:uid="{1AF05CF4-09EA-4F49-9EF8-875B96043806}"/>
  <tableColumns count="6">
    <tableColumn id="1" xr3:uid="{69952F26-E99D-464A-88AF-EDB75781ECE1}" name="Patient Name" dataDxfId="108"/>
    <tableColumn id="6" xr3:uid="{9EF4EEB5-336F-4932-9268-8F61F310E636}" name="Treatment  Schedule" dataDxfId="107"/>
    <tableColumn id="2" xr3:uid="{4A2C1CAA-515E-4268-9D07-60D7C58F9C4E}" name="Date of Shortened  Treatment (MM/DD/YY)" dataDxfId="106"/>
    <tableColumn id="4" xr3:uid="{051F19D0-3C3E-4BD5-8406-5705AF6B88BE}" name="Reason For Shortened Treatment" dataDxfId="105"/>
    <tableColumn id="5" xr3:uid="{A0AD0B2A-71D1-4325-981C-18143708898C}" name="Offered Patient Education on Shortened  Treatment" dataDxfId="104"/>
    <tableColumn id="3" xr3:uid="{E98214F3-DACF-41F2-AB47-64351DEEFA3B}" name="Date Education Completed (MM/DD/YY)" dataDxfId="103"/>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25F60006-9587-466B-A1FC-FEB7D3625A03}" name="Table153524344648505254565860626466" displayName="Table153524344648505254565860626466" ref="A2:I33" totalsRowShown="0" headerRowDxfId="102" dataDxfId="101">
  <autoFilter ref="A2:I33" xr:uid="{D0A27B0A-34A3-403D-A4B8-25D48C1E3013}"/>
  <tableColumns count="9">
    <tableColumn id="1" xr3:uid="{5D6C89A1-D78A-41D1-81DE-BB5F6CAC34C5}" name="Patient Name" dataDxfId="100"/>
    <tableColumn id="6" xr3:uid="{7972DC5F-C9B8-47BC-8E70-2F764E4D8565}" name="Treatment  Schedule" dataDxfId="99"/>
    <tableColumn id="2" xr3:uid="{C746948A-3A4F-49AA-97A0-1E4C2CE27AF2}" name="Date of Missed Treatment (MM/DD/YY)" dataDxfId="98"/>
    <tableColumn id="8" xr3:uid="{98F313E7-E243-48BD-90E2-808929451AC2}" name="Reason for Missed Treatment" dataDxfId="97"/>
    <tableColumn id="3" xr3:uid="{82451C5A-715D-4345-9C08-7FD35D836272}" name="Rescheduled Treatment Offered " dataDxfId="96"/>
    <tableColumn id="4" xr3:uid="{D923829E-A7C8-44C7-9935-DE5C5907CC65}" name="Date of Rescheduled Treatment (MM/DD/YY)" dataDxfId="95"/>
    <tableColumn id="7" xr3:uid="{0380A58D-6D13-4C86-8415-C22BFA364828}" name="Patient Attended Rescheduled Treatment" dataDxfId="94"/>
    <tableColumn id="5" xr3:uid="{27349A1E-BBD3-48B9-ABEA-A051F393B0F9}" name="Offered Patient Education on Missed Treatment" dataDxfId="93"/>
    <tableColumn id="9" xr3:uid="{D1FA9015-9298-428D-B7A8-72E120EBFA1D}" name="Date Education Completed (MM/DD/YY)" dataDxfId="9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E35528D1-BCD1-4A9B-A159-B1975DA14753}" name="Table14627637354749515355575961636567" displayName="Table14627637354749515355575961636567" ref="N2:S33" totalsRowShown="0" headerRowDxfId="91" dataDxfId="90">
  <autoFilter ref="N2:S33" xr:uid="{1AF05CF4-09EA-4F49-9EF8-875B96043806}"/>
  <tableColumns count="6">
    <tableColumn id="1" xr3:uid="{50FE5F0A-7B7D-424D-9432-6927D97302D8}" name="Patient Name" dataDxfId="89"/>
    <tableColumn id="6" xr3:uid="{ACFC2DF6-EAA6-4257-B79E-831D291A39B4}" name="Treatment  Schedule" dataDxfId="88"/>
    <tableColumn id="2" xr3:uid="{F42919E5-2764-4BBF-A977-7926C91E625A}" name="Date of Shortened  Treatment (MM/DD/YY)" dataDxfId="87"/>
    <tableColumn id="4" xr3:uid="{7F6A9790-C0A4-470B-AC1C-4D61306930F3}" name="Reason For Shortened Treatment" dataDxfId="86"/>
    <tableColumn id="5" xr3:uid="{1FC9FAEA-8D6B-437B-B506-C9FB4DA3639C}" name="Offered Patient Education on Shortened  Treatment" dataDxfId="85"/>
    <tableColumn id="3" xr3:uid="{83CE8C9A-9FCA-4F1E-B57E-6E210F1BDE73}" name="Date Education Completed (MM/DD/YY)" dataDxfId="8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CD5BECCF-6451-4BAC-85EC-5D189053DCC8}" name="Table1535243446" displayName="Table1535243446" ref="A2:I33" totalsRowShown="0" headerRowDxfId="292" dataDxfId="291">
  <autoFilter ref="A2:I33" xr:uid="{D0A27B0A-34A3-403D-A4B8-25D48C1E3013}"/>
  <tableColumns count="9">
    <tableColumn id="1" xr3:uid="{48B32DD3-9B91-4B60-9300-138D22FB49C5}" name="Patient Name" dataDxfId="290"/>
    <tableColumn id="6" xr3:uid="{F16B542C-D839-4395-B3C9-692B052010D7}" name="Treatment Schedule" dataDxfId="289"/>
    <tableColumn id="2" xr3:uid="{174131A1-DC14-46F6-B999-DACAB8588C10}" name="Date of Missed Treatment (MM/DD/YY)" dataDxfId="288"/>
    <tableColumn id="8" xr3:uid="{24B1B877-AB92-47B0-9E3D-F3AE95C127B3}" name="Reason for Missed Treatment" dataDxfId="287"/>
    <tableColumn id="3" xr3:uid="{420942DF-8343-4820-AEC3-59D996458671}" name="Rescheduled Treatment Offered " dataDxfId="286"/>
    <tableColumn id="4" xr3:uid="{D4AC18F0-AC59-466C-8425-11A3DC509D94}" name="Date of Rescheduled Treatment (MM/DD/YY)" dataDxfId="285"/>
    <tableColumn id="7" xr3:uid="{ABF41127-C998-4A43-8D36-ED9833E89159}" name="Patient Attended Rescheduled Treatment " dataDxfId="284"/>
    <tableColumn id="5" xr3:uid="{FCADAF66-E955-47F0-A1DC-B94C2C0D5252}" name="Offered Patient Education on Missed Treatment" dataDxfId="283"/>
    <tableColumn id="9" xr3:uid="{A051719D-A115-4B12-9609-B59157FEC7B0}" name="Date Education Completed (MM/DD/YY)" dataDxfId="28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FF91BF3C-58EB-4161-9948-42CB5DF921AF}" name="Table146276373547" displayName="Table146276373547" ref="N2:S33" totalsRowShown="0" headerRowDxfId="281" dataDxfId="280">
  <autoFilter ref="N2:S33" xr:uid="{1AF05CF4-09EA-4F49-9EF8-875B96043806}"/>
  <tableColumns count="6">
    <tableColumn id="1" xr3:uid="{5A24C930-CBCE-455D-ABDB-43A742B8477F}" name="Patient Name" dataDxfId="279"/>
    <tableColumn id="6" xr3:uid="{33A283C7-6F50-48A6-92D9-46B60798CB98}" name="Treatment Schedule" dataDxfId="278"/>
    <tableColumn id="2" xr3:uid="{3D1ABCB0-0474-4D84-911F-410612C305FD}" name="Date of Shortened treatment (MM/DD/YY)" dataDxfId="277"/>
    <tableColumn id="4" xr3:uid="{9BE249FB-1326-4AFE-BAF2-5D3A75BEA572}" name="Reason For Shortened Treatment" dataDxfId="276"/>
    <tableColumn id="5" xr3:uid="{B2CD0819-952C-4B69-885E-9A3ED9CED9B0}" name="Offered Patient Education on Shortened  Treatment" dataDxfId="275"/>
    <tableColumn id="3" xr3:uid="{7E92DB74-5A1F-4278-961F-626FF7676C42}" name="Date Education Completed (MM/DD/YY)" dataDxfId="27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6C6803E-BB48-4B54-A8D1-39335096B8BE}" name="Table153524344648" displayName="Table153524344648" ref="A2:I33" totalsRowShown="0" headerRowDxfId="273" dataDxfId="272">
  <autoFilter ref="A2:I33" xr:uid="{D0A27B0A-34A3-403D-A4B8-25D48C1E3013}"/>
  <tableColumns count="9">
    <tableColumn id="1" xr3:uid="{E8EB1D73-914A-45FB-B8CD-8B05D1ADF23C}" name="Patient Name" dataDxfId="271"/>
    <tableColumn id="6" xr3:uid="{751C5770-2122-41F8-B946-9B6E2ECFF772}" name="Treatment Schedule" dataDxfId="270"/>
    <tableColumn id="2" xr3:uid="{B1F3C68F-73CF-4BDF-A946-82BB9849335B}" name="Date of Missed Treatment (MM/DD/YY)" dataDxfId="269"/>
    <tableColumn id="8" xr3:uid="{9449E4EE-8595-46B6-8D0D-911325F53AB1}" name="Reason for Missed Treatment" dataDxfId="268"/>
    <tableColumn id="3" xr3:uid="{E73441BA-3335-4AA1-A655-63C43AE70EA1}" name="Rescheduled Treatment Offered " dataDxfId="267"/>
    <tableColumn id="4" xr3:uid="{FFC004FB-1CA7-4C15-9D55-2767DF6981B3}" name="Date of Rescheduled Treatment (MM/DD/YY)" dataDxfId="266"/>
    <tableColumn id="7" xr3:uid="{09603574-7F90-4D70-9340-C063EBEA99D7}" name="Patient Attended Rescheduled Treatment " dataDxfId="265"/>
    <tableColumn id="5" xr3:uid="{7883171E-CA15-4F17-8427-DEBCFDDF87B5}" name="Offered Patient Education on Missed Treatment" dataDxfId="264"/>
    <tableColumn id="9" xr3:uid="{FDFA7394-0136-4785-8349-5CB8F176A71A}" name="Date Education Completed (MM/DD/YY)" dataDxfId="26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2E270B4-B348-4FE4-9F37-9216B959C959}" name="Table14627637354749" displayName="Table14627637354749" ref="N2:S33" totalsRowShown="0" headerRowDxfId="262" dataDxfId="261">
  <autoFilter ref="N2:S33" xr:uid="{1AF05CF4-09EA-4F49-9EF8-875B96043806}"/>
  <tableColumns count="6">
    <tableColumn id="1" xr3:uid="{954B02DF-22AE-4273-8925-1DD26A276453}" name="Patient Name" dataDxfId="260"/>
    <tableColumn id="6" xr3:uid="{0668191B-A846-49E7-A824-4585BA495FD8}" name="Treatment  Schedule" dataDxfId="259"/>
    <tableColumn id="2" xr3:uid="{E22FF7D7-4A29-49CF-8351-CA4C1AE15EB0}" name="Date of Shortened  Treatment (MM/DD/YY)" dataDxfId="258"/>
    <tableColumn id="4" xr3:uid="{A0A944D3-56F3-489E-BC59-1016839ACD86}" name="Reason For Shortened Treatment" dataDxfId="257"/>
    <tableColumn id="5" xr3:uid="{CCC46B78-6398-46B5-AF0C-80ACF3113FB2}" name="Offered Patient Education on Shortened  Treatment" dataDxfId="256"/>
    <tableColumn id="3" xr3:uid="{5891099C-A7F4-41AA-9B49-A99B5C729066}" name="Date Education Completed (MM/DD/YY)" dataDxfId="25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099F0CD-A942-4BC9-AB43-61039E3F6B20}" name="Table15352434464850" displayName="Table15352434464850" ref="A2:I33" totalsRowShown="0" headerRowDxfId="254" dataDxfId="253">
  <autoFilter ref="A2:I33" xr:uid="{D0A27B0A-34A3-403D-A4B8-25D48C1E3013}"/>
  <tableColumns count="9">
    <tableColumn id="1" xr3:uid="{1A88114F-4D76-4107-B104-45EBBFA07BBA}" name="Patient Name" dataDxfId="252"/>
    <tableColumn id="6" xr3:uid="{BC3DAD19-2479-4CDD-9C7E-F51D0A44455F}" name="Treatment Schedule" dataDxfId="251"/>
    <tableColumn id="2" xr3:uid="{46EFCE9B-4AC6-48D4-8718-9506CFEB0330}" name="Date of Missed Treatment (MM/DD/YY)" dataDxfId="250"/>
    <tableColumn id="8" xr3:uid="{B35519ED-7EF2-451D-9552-7AA16AAC1150}" name="Reason for Missed Treatment" dataDxfId="249"/>
    <tableColumn id="3" xr3:uid="{0AAE3FFF-1C16-4D49-9514-7CA8FE7E57DF}" name="Rescheduled Treatment Offered " dataDxfId="248"/>
    <tableColumn id="4" xr3:uid="{6CABAFCE-A953-4AEC-B32E-5906EA48B4D2}" name="Date of Rescheduled Treatment (MM/DD/YY)" dataDxfId="247"/>
    <tableColumn id="7" xr3:uid="{5C213AF2-0421-42C6-80C9-F526DA6FBA7E}" name="Patient Attended Rescheduled Treatment" dataDxfId="246"/>
    <tableColumn id="5" xr3:uid="{BCD86C10-96DD-46F0-ABC9-7086DB79B921}" name="Offered Patient Education on Missed Treatment" dataDxfId="245"/>
    <tableColumn id="9" xr3:uid="{402C139A-19A8-49DC-91B0-CB8C6CBB9523}" name="Date Education Completed (MM/DD/YY)" dataDxfId="24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C200CDE6-D688-4ED1-991E-04E6F24DE087}" name="Table1462763735474951" displayName="Table1462763735474951" ref="N2:S33" totalsRowShown="0" headerRowDxfId="243" dataDxfId="242">
  <autoFilter ref="N2:S33" xr:uid="{1AF05CF4-09EA-4F49-9EF8-875B96043806}"/>
  <tableColumns count="6">
    <tableColumn id="1" xr3:uid="{8A73C063-E197-4228-A10C-42E3B67CC9C2}" name="Patient Name" dataDxfId="241"/>
    <tableColumn id="6" xr3:uid="{1FF0A117-CA00-4009-BD18-7FB47065A430}" name="Treatment  Schedule" dataDxfId="240"/>
    <tableColumn id="2" xr3:uid="{4F20F443-6F98-4804-AB7A-F3B5DB572256}" name="Date of Shortened  Treatment (MM/DD/YY)" dataDxfId="239"/>
    <tableColumn id="4" xr3:uid="{037067D9-3E7D-432A-B3E2-1C4ED9300804}" name="Reason For Shortened Treatment" dataDxfId="238"/>
    <tableColumn id="5" xr3:uid="{7301BBBA-EFC5-4896-9543-C39792043992}" name="Offered Patient Education on Shortened  Treatment" dataDxfId="237"/>
    <tableColumn id="3" xr3:uid="{C4FEA1AD-F3DE-40F2-9260-06441DCCC8E9}" name="Date Education Completed (MM/DD/YY)" dataDxfId="23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6C755741-C38A-44DB-AE27-206969221C8F}" name="Table1535243446485052" displayName="Table1535243446485052" ref="A2:I33" totalsRowShown="0" headerRowDxfId="235" dataDxfId="234">
  <autoFilter ref="A2:I33" xr:uid="{D0A27B0A-34A3-403D-A4B8-25D48C1E3013}"/>
  <tableColumns count="9">
    <tableColumn id="1" xr3:uid="{F667FABC-B2C8-4A4C-AF2D-64BC7DCA5B41}" name="Patient Name" dataDxfId="233"/>
    <tableColumn id="6" xr3:uid="{BA5B421A-E117-481C-A103-17AACA6E8333}" name="Treatment Schedule" dataDxfId="232"/>
    <tableColumn id="2" xr3:uid="{24B9EF8C-8AA8-4AA6-8D5D-0F3F1B4A56E8}" name="Date of Missed Treatment (MM/DD/YY)" dataDxfId="231"/>
    <tableColumn id="8" xr3:uid="{8CF3E343-3DD2-4A3C-A3FA-57288AC3EE95}" name="Reason for Missed Treatment" dataDxfId="230"/>
    <tableColumn id="3" xr3:uid="{11D04C3D-8B09-43BF-BCA7-E16545C3BDB1}" name="Rescheduled Treatment Offered " dataDxfId="229"/>
    <tableColumn id="4" xr3:uid="{8A274CA5-60EC-44AA-B8B6-6E18CEA70681}" name="Date of Rescheduled Treatment (MM/DD/YY)" dataDxfId="228"/>
    <tableColumn id="7" xr3:uid="{D48C7B17-85D1-431E-AAA7-54858312B857}" name="Patient Attended Rescheduled Treatment " dataDxfId="227"/>
    <tableColumn id="5" xr3:uid="{2FB2974E-BA41-4036-902D-979AF05ABD37}" name="Offered Patient Education on Missed Treatment" dataDxfId="226"/>
    <tableColumn id="9" xr3:uid="{0578A62F-4B1A-47D4-9680-D6733B40E4D3}" name="Date Education Completed (MM/DD/YY)" dataDxfId="225"/>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8CBD-FC1D-40FB-84F8-691D4A62CD81}">
  <sheetPr>
    <tabColor theme="5" tint="0.79998168889431442"/>
  </sheetPr>
  <dimension ref="B2:O29"/>
  <sheetViews>
    <sheetView tabSelected="1" workbookViewId="0">
      <selection activeCell="B7" sqref="B7:N25"/>
    </sheetView>
  </sheetViews>
  <sheetFormatPr defaultRowHeight="15" x14ac:dyDescent="0.25"/>
  <sheetData>
    <row r="2" spans="2:14" ht="23.25" x14ac:dyDescent="0.35">
      <c r="B2" s="27" t="s">
        <v>0</v>
      </c>
      <c r="C2" s="27"/>
      <c r="D2" s="27"/>
      <c r="E2" s="27"/>
      <c r="F2" s="27"/>
      <c r="G2" s="27"/>
      <c r="H2" s="27"/>
      <c r="I2" s="27"/>
      <c r="J2" s="27"/>
      <c r="K2" s="27"/>
      <c r="L2" s="27"/>
      <c r="M2" s="27"/>
      <c r="N2" s="27"/>
    </row>
    <row r="3" spans="2:14" ht="15" customHeight="1" x14ac:dyDescent="0.25">
      <c r="B3" s="28" t="s">
        <v>65</v>
      </c>
      <c r="C3" s="28"/>
      <c r="D3" s="28"/>
      <c r="E3" s="28"/>
      <c r="F3" s="28"/>
      <c r="G3" s="28"/>
      <c r="H3" s="28"/>
      <c r="I3" s="28"/>
      <c r="J3" s="28"/>
      <c r="K3" s="28"/>
      <c r="L3" s="28"/>
      <c r="M3" s="28"/>
      <c r="N3" s="28"/>
    </row>
    <row r="4" spans="2:14" ht="15" customHeight="1" x14ac:dyDescent="0.25">
      <c r="B4" s="28"/>
      <c r="C4" s="28"/>
      <c r="D4" s="28"/>
      <c r="E4" s="28"/>
      <c r="F4" s="28"/>
      <c r="G4" s="28"/>
      <c r="H4" s="28"/>
      <c r="I4" s="28"/>
      <c r="J4" s="28"/>
      <c r="K4" s="28"/>
      <c r="L4" s="28"/>
      <c r="M4" s="28"/>
      <c r="N4" s="28"/>
    </row>
    <row r="5" spans="2:14" ht="45" customHeight="1" x14ac:dyDescent="0.25">
      <c r="B5" s="28"/>
      <c r="C5" s="28"/>
      <c r="D5" s="28"/>
      <c r="E5" s="28"/>
      <c r="F5" s="28"/>
      <c r="G5" s="28"/>
      <c r="H5" s="28"/>
      <c r="I5" s="28"/>
      <c r="J5" s="28"/>
      <c r="K5" s="28"/>
      <c r="L5" s="28"/>
      <c r="M5" s="28"/>
      <c r="N5" s="28"/>
    </row>
    <row r="6" spans="2:14" ht="18.75" x14ac:dyDescent="0.3">
      <c r="B6" s="29"/>
      <c r="C6" s="29"/>
      <c r="D6" s="29"/>
      <c r="E6" s="29"/>
      <c r="F6" s="29"/>
      <c r="G6" s="29"/>
      <c r="H6" s="29"/>
      <c r="I6" s="29"/>
      <c r="J6" s="29"/>
      <c r="K6" s="29"/>
      <c r="L6" s="29"/>
      <c r="M6" s="29"/>
      <c r="N6" s="29"/>
    </row>
    <row r="7" spans="2:14" ht="15" customHeight="1" x14ac:dyDescent="0.25">
      <c r="B7" s="68" t="s">
        <v>71</v>
      </c>
      <c r="C7" s="69"/>
      <c r="D7" s="69"/>
      <c r="E7" s="69"/>
      <c r="F7" s="69"/>
      <c r="G7" s="69"/>
      <c r="H7" s="69"/>
      <c r="I7" s="69"/>
      <c r="J7" s="69"/>
      <c r="K7" s="69"/>
      <c r="L7" s="69"/>
      <c r="M7" s="69"/>
      <c r="N7" s="70"/>
    </row>
    <row r="8" spans="2:14" ht="15.75" customHeight="1" x14ac:dyDescent="0.25">
      <c r="B8" s="71"/>
      <c r="C8" s="72"/>
      <c r="D8" s="72"/>
      <c r="E8" s="72"/>
      <c r="F8" s="72"/>
      <c r="G8" s="72"/>
      <c r="H8" s="72"/>
      <c r="I8" s="72"/>
      <c r="J8" s="72"/>
      <c r="K8" s="72"/>
      <c r="L8" s="72"/>
      <c r="M8" s="72"/>
      <c r="N8" s="73"/>
    </row>
    <row r="9" spans="2:14" x14ac:dyDescent="0.25">
      <c r="B9" s="71"/>
      <c r="C9" s="72"/>
      <c r="D9" s="72"/>
      <c r="E9" s="72"/>
      <c r="F9" s="72"/>
      <c r="G9" s="72"/>
      <c r="H9" s="72"/>
      <c r="I9" s="72"/>
      <c r="J9" s="72"/>
      <c r="K9" s="72"/>
      <c r="L9" s="72"/>
      <c r="M9" s="72"/>
      <c r="N9" s="73"/>
    </row>
    <row r="10" spans="2:14" x14ac:dyDescent="0.25">
      <c r="B10" s="71"/>
      <c r="C10" s="72"/>
      <c r="D10" s="72"/>
      <c r="E10" s="72"/>
      <c r="F10" s="72"/>
      <c r="G10" s="72"/>
      <c r="H10" s="72"/>
      <c r="I10" s="72"/>
      <c r="J10" s="72"/>
      <c r="K10" s="72"/>
      <c r="L10" s="72"/>
      <c r="M10" s="72"/>
      <c r="N10" s="73"/>
    </row>
    <row r="11" spans="2:14" x14ac:dyDescent="0.25">
      <c r="B11" s="71"/>
      <c r="C11" s="72"/>
      <c r="D11" s="72"/>
      <c r="E11" s="72"/>
      <c r="F11" s="72"/>
      <c r="G11" s="72"/>
      <c r="H11" s="72"/>
      <c r="I11" s="72"/>
      <c r="J11" s="72"/>
      <c r="K11" s="72"/>
      <c r="L11" s="72"/>
      <c r="M11" s="72"/>
      <c r="N11" s="73"/>
    </row>
    <row r="12" spans="2:14" x14ac:dyDescent="0.25">
      <c r="B12" s="71"/>
      <c r="C12" s="72"/>
      <c r="D12" s="72"/>
      <c r="E12" s="72"/>
      <c r="F12" s="72"/>
      <c r="G12" s="72"/>
      <c r="H12" s="72"/>
      <c r="I12" s="72"/>
      <c r="J12" s="72"/>
      <c r="K12" s="72"/>
      <c r="L12" s="72"/>
      <c r="M12" s="72"/>
      <c r="N12" s="73"/>
    </row>
    <row r="13" spans="2:14" x14ac:dyDescent="0.25">
      <c r="B13" s="71"/>
      <c r="C13" s="72"/>
      <c r="D13" s="72"/>
      <c r="E13" s="72"/>
      <c r="F13" s="72"/>
      <c r="G13" s="72"/>
      <c r="H13" s="72"/>
      <c r="I13" s="72"/>
      <c r="J13" s="72"/>
      <c r="K13" s="72"/>
      <c r="L13" s="72"/>
      <c r="M13" s="72"/>
      <c r="N13" s="73"/>
    </row>
    <row r="14" spans="2:14" x14ac:dyDescent="0.25">
      <c r="B14" s="71"/>
      <c r="C14" s="72"/>
      <c r="D14" s="72"/>
      <c r="E14" s="72"/>
      <c r="F14" s="72"/>
      <c r="G14" s="72"/>
      <c r="H14" s="72"/>
      <c r="I14" s="72"/>
      <c r="J14" s="72"/>
      <c r="K14" s="72"/>
      <c r="L14" s="72"/>
      <c r="M14" s="72"/>
      <c r="N14" s="73"/>
    </row>
    <row r="15" spans="2:14" x14ac:dyDescent="0.25">
      <c r="B15" s="71"/>
      <c r="C15" s="72"/>
      <c r="D15" s="72"/>
      <c r="E15" s="72"/>
      <c r="F15" s="72"/>
      <c r="G15" s="72"/>
      <c r="H15" s="72"/>
      <c r="I15" s="72"/>
      <c r="J15" s="72"/>
      <c r="K15" s="72"/>
      <c r="L15" s="72"/>
      <c r="M15" s="72"/>
      <c r="N15" s="73"/>
    </row>
    <row r="16" spans="2:14" x14ac:dyDescent="0.25">
      <c r="B16" s="71"/>
      <c r="C16" s="72"/>
      <c r="D16" s="72"/>
      <c r="E16" s="72"/>
      <c r="F16" s="72"/>
      <c r="G16" s="72"/>
      <c r="H16" s="72"/>
      <c r="I16" s="72"/>
      <c r="J16" s="72"/>
      <c r="K16" s="72"/>
      <c r="L16" s="72"/>
      <c r="M16" s="72"/>
      <c r="N16" s="73"/>
    </row>
    <row r="17" spans="2:15" x14ac:dyDescent="0.25">
      <c r="B17" s="71"/>
      <c r="C17" s="72"/>
      <c r="D17" s="72"/>
      <c r="E17" s="72"/>
      <c r="F17" s="72"/>
      <c r="G17" s="72"/>
      <c r="H17" s="72"/>
      <c r="I17" s="72"/>
      <c r="J17" s="72"/>
      <c r="K17" s="72"/>
      <c r="L17" s="72"/>
      <c r="M17" s="72"/>
      <c r="N17" s="73"/>
    </row>
    <row r="18" spans="2:15" x14ac:dyDescent="0.25">
      <c r="B18" s="71"/>
      <c r="C18" s="72"/>
      <c r="D18" s="72"/>
      <c r="E18" s="72"/>
      <c r="F18" s="72"/>
      <c r="G18" s="72"/>
      <c r="H18" s="72"/>
      <c r="I18" s="72"/>
      <c r="J18" s="72"/>
      <c r="K18" s="72"/>
      <c r="L18" s="72"/>
      <c r="M18" s="72"/>
      <c r="N18" s="73"/>
    </row>
    <row r="19" spans="2:15" x14ac:dyDescent="0.25">
      <c r="B19" s="71"/>
      <c r="C19" s="72"/>
      <c r="D19" s="72"/>
      <c r="E19" s="72"/>
      <c r="F19" s="72"/>
      <c r="G19" s="72"/>
      <c r="H19" s="72"/>
      <c r="I19" s="72"/>
      <c r="J19" s="72"/>
      <c r="K19" s="72"/>
      <c r="L19" s="72"/>
      <c r="M19" s="72"/>
      <c r="N19" s="73"/>
    </row>
    <row r="20" spans="2:15" x14ac:dyDescent="0.25">
      <c r="B20" s="71"/>
      <c r="C20" s="72"/>
      <c r="D20" s="72"/>
      <c r="E20" s="72"/>
      <c r="F20" s="72"/>
      <c r="G20" s="72"/>
      <c r="H20" s="72"/>
      <c r="I20" s="72"/>
      <c r="J20" s="72"/>
      <c r="K20" s="72"/>
      <c r="L20" s="72"/>
      <c r="M20" s="72"/>
      <c r="N20" s="73"/>
    </row>
    <row r="21" spans="2:15" x14ac:dyDescent="0.25">
      <c r="B21" s="71"/>
      <c r="C21" s="72"/>
      <c r="D21" s="72"/>
      <c r="E21" s="72"/>
      <c r="F21" s="72"/>
      <c r="G21" s="72"/>
      <c r="H21" s="72"/>
      <c r="I21" s="72"/>
      <c r="J21" s="72"/>
      <c r="K21" s="72"/>
      <c r="L21" s="72"/>
      <c r="M21" s="72"/>
      <c r="N21" s="73"/>
    </row>
    <row r="22" spans="2:15" x14ac:dyDescent="0.25">
      <c r="B22" s="71"/>
      <c r="C22" s="72"/>
      <c r="D22" s="72"/>
      <c r="E22" s="72"/>
      <c r="F22" s="72"/>
      <c r="G22" s="72"/>
      <c r="H22" s="72"/>
      <c r="I22" s="72"/>
      <c r="J22" s="72"/>
      <c r="K22" s="72"/>
      <c r="L22" s="72"/>
      <c r="M22" s="72"/>
      <c r="N22" s="73"/>
    </row>
    <row r="23" spans="2:15" x14ac:dyDescent="0.25">
      <c r="B23" s="71"/>
      <c r="C23" s="72"/>
      <c r="D23" s="72"/>
      <c r="E23" s="72"/>
      <c r="F23" s="72"/>
      <c r="G23" s="72"/>
      <c r="H23" s="72"/>
      <c r="I23" s="72"/>
      <c r="J23" s="72"/>
      <c r="K23" s="72"/>
      <c r="L23" s="72"/>
      <c r="M23" s="72"/>
      <c r="N23" s="73"/>
    </row>
    <row r="24" spans="2:15" x14ac:dyDescent="0.25">
      <c r="B24" s="71"/>
      <c r="C24" s="72"/>
      <c r="D24" s="72"/>
      <c r="E24" s="72"/>
      <c r="F24" s="72"/>
      <c r="G24" s="72"/>
      <c r="H24" s="72"/>
      <c r="I24" s="72"/>
      <c r="J24" s="72"/>
      <c r="K24" s="72"/>
      <c r="L24" s="72"/>
      <c r="M24" s="72"/>
      <c r="N24" s="73"/>
    </row>
    <row r="25" spans="2:15" x14ac:dyDescent="0.25">
      <c r="B25" s="74"/>
      <c r="C25" s="75"/>
      <c r="D25" s="75"/>
      <c r="E25" s="75"/>
      <c r="F25" s="75"/>
      <c r="G25" s="75"/>
      <c r="H25" s="75"/>
      <c r="I25" s="75"/>
      <c r="J25" s="75"/>
      <c r="K25" s="75"/>
      <c r="L25" s="75"/>
      <c r="M25" s="75"/>
      <c r="N25" s="76"/>
    </row>
    <row r="26" spans="2:15" x14ac:dyDescent="0.25">
      <c r="B26" s="17"/>
      <c r="C26" s="17"/>
      <c r="D26" s="17"/>
      <c r="E26" s="17"/>
      <c r="F26" s="17"/>
      <c r="G26" s="17"/>
      <c r="H26" s="17"/>
      <c r="I26" s="17"/>
      <c r="J26" s="17"/>
      <c r="K26" s="17"/>
      <c r="L26" s="17"/>
      <c r="M26" s="17"/>
      <c r="N26" s="17"/>
    </row>
    <row r="27" spans="2:15" x14ac:dyDescent="0.25">
      <c r="B27" s="30" t="e" vm="1">
        <v>#VALUE!</v>
      </c>
      <c r="C27" s="31"/>
      <c r="D27" s="31"/>
      <c r="E27" s="32" t="s">
        <v>66</v>
      </c>
      <c r="F27" s="33"/>
      <c r="G27" s="33"/>
      <c r="H27" s="33"/>
      <c r="I27" s="33"/>
      <c r="J27" s="33"/>
      <c r="K27" s="33"/>
      <c r="L27" s="33"/>
      <c r="M27" s="33"/>
      <c r="N27" s="33"/>
      <c r="O27" s="34"/>
    </row>
    <row r="28" spans="2:15" x14ac:dyDescent="0.25">
      <c r="B28" s="31"/>
      <c r="C28" s="31"/>
      <c r="D28" s="31"/>
      <c r="E28" s="33"/>
      <c r="F28" s="33"/>
      <c r="G28" s="33"/>
      <c r="H28" s="33"/>
      <c r="I28" s="33"/>
      <c r="J28" s="33"/>
      <c r="K28" s="33"/>
      <c r="L28" s="33"/>
      <c r="M28" s="33"/>
      <c r="N28" s="33"/>
      <c r="O28" s="34"/>
    </row>
    <row r="29" spans="2:15" x14ac:dyDescent="0.25">
      <c r="B29" s="31"/>
      <c r="C29" s="31"/>
      <c r="D29" s="31"/>
      <c r="E29" s="33"/>
      <c r="F29" s="33"/>
      <c r="G29" s="33"/>
      <c r="H29" s="33"/>
      <c r="I29" s="33"/>
      <c r="J29" s="33"/>
      <c r="K29" s="33"/>
      <c r="L29" s="33"/>
      <c r="M29" s="33"/>
      <c r="N29" s="33"/>
      <c r="O29" s="34"/>
    </row>
  </sheetData>
  <mergeCells count="6">
    <mergeCell ref="B2:N2"/>
    <mergeCell ref="B3:N5"/>
    <mergeCell ref="B6:N6"/>
    <mergeCell ref="B7:N25"/>
    <mergeCell ref="B27:D29"/>
    <mergeCell ref="E27:O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D1A3-699C-46B4-9FD8-2DB57778F499}">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15</v>
      </c>
      <c r="C2" s="19" t="s">
        <v>7</v>
      </c>
      <c r="D2" s="18" t="s">
        <v>8</v>
      </c>
      <c r="E2" s="19" t="s">
        <v>9</v>
      </c>
      <c r="F2" s="18" t="s">
        <v>10</v>
      </c>
      <c r="G2" s="18" t="s">
        <v>35</v>
      </c>
      <c r="H2" s="18" t="s">
        <v>12</v>
      </c>
      <c r="I2" s="18" t="s">
        <v>13</v>
      </c>
      <c r="K2" s="43" t="s">
        <v>14</v>
      </c>
      <c r="L2" s="44"/>
      <c r="N2" s="18" t="s">
        <v>5</v>
      </c>
      <c r="O2" s="18" t="s">
        <v>15</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COUNTIF(Table153524344648505254565860[[Rescheduled Treatment Offered ]],"Yes")</f>
        <v>0</v>
      </c>
      <c r="N3" s="1"/>
      <c r="O3" s="6"/>
      <c r="P3" s="20"/>
      <c r="Q3" s="11"/>
      <c r="R3" s="6"/>
      <c r="S3" s="21"/>
      <c r="U3" s="4" t="s">
        <v>37</v>
      </c>
      <c r="V3" s="5">
        <f>COUNT(Table14627637354749515355575961[Date Education Completed (MM/DD/YY)])</f>
        <v>0</v>
      </c>
    </row>
    <row r="4" spans="1:22" ht="15.75" thickBot="1" x14ac:dyDescent="0.3">
      <c r="B4" s="6"/>
      <c r="C4" s="21"/>
      <c r="D4" s="11"/>
      <c r="E4" s="6"/>
      <c r="F4" s="21"/>
      <c r="G4" s="6"/>
      <c r="H4" s="6"/>
      <c r="I4" s="21"/>
      <c r="K4" s="2" t="s">
        <v>22</v>
      </c>
      <c r="L4" s="3">
        <f>COUNT(Table153524344648505254565860[Date of Missed Treatment (MM/DD/YY)])</f>
        <v>0</v>
      </c>
      <c r="O4" s="6"/>
      <c r="P4" s="21"/>
      <c r="Q4" s="11"/>
      <c r="R4" s="6"/>
      <c r="S4" s="21"/>
      <c r="U4" s="2" t="s">
        <v>23</v>
      </c>
      <c r="V4" s="3">
        <f>COUNT(Table14627637354749515355575961[Date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COUNTIF(Table153524344648505254565860[Offered Patient Education on Missed Treatment],"Yes")</f>
        <v>0</v>
      </c>
      <c r="O9" s="6"/>
      <c r="P9" s="21"/>
      <c r="Q9" s="11"/>
      <c r="R9" s="6"/>
      <c r="S9" s="21"/>
      <c r="U9" s="4" t="s">
        <v>3</v>
      </c>
      <c r="V9" s="5">
        <f>COUNT(Table14627637354749515355575961[Date of Shortened  Treatment (MM/DD/YY)])</f>
        <v>0</v>
      </c>
    </row>
    <row r="10" spans="1:22" ht="15.75" thickBot="1" x14ac:dyDescent="0.3">
      <c r="B10" s="6"/>
      <c r="C10" s="21"/>
      <c r="D10" s="11"/>
      <c r="E10" s="6"/>
      <c r="F10" s="21"/>
      <c r="G10" s="6"/>
      <c r="H10" s="6"/>
      <c r="I10" s="21"/>
      <c r="K10" s="2" t="s">
        <v>22</v>
      </c>
      <c r="L10" s="3">
        <f>COUNT(Table153524344648505254565860[Date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COUNT(Table153524344648505254565860[Date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COUNT(Table153524344648505254565860[Date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COUNTIF(Table153524344648505254565860[[Patient Attended Rescheduled Treatment ]],"Yes")</f>
        <v>0</v>
      </c>
      <c r="O21" s="6"/>
      <c r="P21" s="21"/>
      <c r="Q21" s="11"/>
      <c r="R21" s="6"/>
      <c r="S21" s="21"/>
    </row>
    <row r="22" spans="2:19" ht="15.75" thickBot="1" x14ac:dyDescent="0.3">
      <c r="B22" s="6"/>
      <c r="C22" s="21"/>
      <c r="D22" s="11"/>
      <c r="E22" s="6"/>
      <c r="F22" s="21"/>
      <c r="G22" s="6"/>
      <c r="H22" s="6"/>
      <c r="I22" s="21"/>
      <c r="K22" s="2" t="s">
        <v>22</v>
      </c>
      <c r="L22" s="3">
        <f>COUNT(Table153524344648505254565860[Date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27" priority="6" operator="equal">
      <formula>"No"</formula>
    </cfRule>
  </conditionalFormatting>
  <conditionalFormatting sqref="E3:E33">
    <cfRule type="cellIs" dxfId="26" priority="7" operator="equal">
      <formula>"Pending"</formula>
    </cfRule>
  </conditionalFormatting>
  <conditionalFormatting sqref="F3:G33">
    <cfRule type="expression" dxfId="25" priority="3">
      <formula>$E3="No"</formula>
    </cfRule>
  </conditionalFormatting>
  <conditionalFormatting sqref="G3:G33">
    <cfRule type="cellIs" dxfId="24" priority="4" operator="equal">
      <formula>"No"</formula>
    </cfRule>
  </conditionalFormatting>
  <conditionalFormatting sqref="I3:I33">
    <cfRule type="expression" dxfId="23" priority="2">
      <formula>$H3="No"</formula>
    </cfRule>
  </conditionalFormatting>
  <conditionalFormatting sqref="R3:R33">
    <cfRule type="cellIs" dxfId="22" priority="5" operator="equal">
      <formula>"No"</formula>
    </cfRule>
  </conditionalFormatting>
  <conditionalFormatting sqref="S3:S33">
    <cfRule type="expression" dxfId="21" priority="1">
      <formula>$R3="No"</formula>
    </cfRule>
  </conditionalFormatting>
  <dataValidations count="4">
    <dataValidation type="list" allowBlank="1" showInputMessage="1" showErrorMessage="1" sqref="E3:E33" xr:uid="{F6BCEDA0-2E16-4EAA-A279-F8B7EEFFC9A8}">
      <formula1>"Yes, No, Pending"</formula1>
    </dataValidation>
    <dataValidation type="list" allowBlank="1" showInputMessage="1" showErrorMessage="1" sqref="B3:B33 O3:O33" xr:uid="{EEE6695E-83D4-4CCD-B077-2C0398CB2E27}">
      <formula1>"MWF, TTS"</formula1>
    </dataValidation>
    <dataValidation type="list" allowBlank="1" showInputMessage="1" showErrorMessage="1" sqref="R3:R33 G3:H33" xr:uid="{546CB917-2C98-4F99-BA90-71F63B2F0AF8}">
      <formula1>"Yes, No"</formula1>
    </dataValidation>
    <dataValidation type="custom" allowBlank="1" showInputMessage="1" showErrorMessage="1" errorTitle="Invalid Date" error="Rescheduled treatment must occur on or after the missed treatment date and within two days of the originally scheduled date." sqref="F3:F33" xr:uid="{524D9D2D-34AC-48CC-B490-206AEC31BD74}">
      <formula1>AND(F3&gt;=C3, F3&lt;=C3+2)</formula1>
    </dataValidation>
  </dataValidations>
  <pageMargins left="0.7" right="0.7" top="0.75" bottom="0.75" header="0.3" footer="0.3"/>
  <pageSetup orientation="portrait"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24D7-C130-4736-BE5A-F65B5E8AA1BD}">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6</v>
      </c>
      <c r="C2" s="19" t="s">
        <v>7</v>
      </c>
      <c r="D2" s="18" t="s">
        <v>8</v>
      </c>
      <c r="E2" s="19" t="s">
        <v>9</v>
      </c>
      <c r="F2" s="18" t="s">
        <v>10</v>
      </c>
      <c r="G2" s="18" t="s">
        <v>35</v>
      </c>
      <c r="H2" s="18" t="s">
        <v>12</v>
      </c>
      <c r="I2" s="18" t="s">
        <v>13</v>
      </c>
      <c r="K2" s="43" t="s">
        <v>14</v>
      </c>
      <c r="L2" s="44"/>
      <c r="N2" s="18" t="s">
        <v>5</v>
      </c>
      <c r="O2" s="18" t="s">
        <v>6</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COUNTIF(Table15352434464850525456586062[[Rescheduled Treatment Offered ]],"Yes")</f>
        <v>0</v>
      </c>
      <c r="N3" s="1"/>
      <c r="O3" s="6"/>
      <c r="P3" s="20"/>
      <c r="Q3" s="11"/>
      <c r="R3" s="6"/>
      <c r="S3" s="21"/>
      <c r="U3" s="4" t="s">
        <v>37</v>
      </c>
      <c r="V3" s="5">
        <f>COUNT(Table1462763735474951535557596163[Date Education Completed (MM/DD/YY)])</f>
        <v>0</v>
      </c>
    </row>
    <row r="4" spans="1:22" ht="15.75" thickBot="1" x14ac:dyDescent="0.3">
      <c r="B4" s="6"/>
      <c r="C4" s="21"/>
      <c r="D4" s="11"/>
      <c r="E4" s="6"/>
      <c r="F4" s="21"/>
      <c r="G4" s="6"/>
      <c r="H4" s="6"/>
      <c r="I4" s="21"/>
      <c r="K4" s="2" t="s">
        <v>22</v>
      </c>
      <c r="L4" s="3">
        <f>COUNT(Table15352434464850525456586062[Date of Missed Treatment (MM/DD/YY)])</f>
        <v>0</v>
      </c>
      <c r="O4" s="6"/>
      <c r="P4" s="21"/>
      <c r="Q4" s="11"/>
      <c r="R4" s="6"/>
      <c r="S4" s="21"/>
      <c r="U4" s="2" t="s">
        <v>23</v>
      </c>
      <c r="V4" s="3">
        <f>COUNT(Table1462763735474951535557596163[Date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COUNTIF(Table15352434464850525456586062[Offered Patient Education on Missed Treatment],"Yes")</f>
        <v>0</v>
      </c>
      <c r="O9" s="6"/>
      <c r="P9" s="21"/>
      <c r="Q9" s="11"/>
      <c r="R9" s="6"/>
      <c r="S9" s="21"/>
      <c r="U9" s="4" t="s">
        <v>3</v>
      </c>
      <c r="V9" s="5">
        <f>COUNT(Table1462763735474951535557596163[Date of Shortened  Treatment (MM/DD/YY)])</f>
        <v>0</v>
      </c>
    </row>
    <row r="10" spans="1:22" ht="15.75" thickBot="1" x14ac:dyDescent="0.3">
      <c r="B10" s="6"/>
      <c r="C10" s="21"/>
      <c r="D10" s="11"/>
      <c r="E10" s="6"/>
      <c r="F10" s="21"/>
      <c r="G10" s="6"/>
      <c r="H10" s="6"/>
      <c r="I10" s="21"/>
      <c r="K10" s="2" t="s">
        <v>22</v>
      </c>
      <c r="L10" s="3">
        <f>COUNT(Table15352434464850525456586062[Date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COUNT(Table15352434464850525456586062[Date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COUNT(Table15352434464850525456586062[Date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COUNTIF(Table15352434464850525456586062[[Patient Attended Rescheduled Treatment ]],"Yes")</f>
        <v>0</v>
      </c>
      <c r="O21" s="6"/>
      <c r="P21" s="21"/>
      <c r="Q21" s="11"/>
      <c r="R21" s="6"/>
      <c r="S21" s="21"/>
    </row>
    <row r="22" spans="2:19" ht="15.75" thickBot="1" x14ac:dyDescent="0.3">
      <c r="B22" s="6"/>
      <c r="C22" s="21"/>
      <c r="D22" s="11"/>
      <c r="E22" s="6"/>
      <c r="F22" s="21"/>
      <c r="G22" s="6"/>
      <c r="H22" s="6"/>
      <c r="I22" s="21"/>
      <c r="K22" s="2" t="s">
        <v>22</v>
      </c>
      <c r="L22" s="3">
        <f>COUNT(Table15352434464850525456586062[Date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20" priority="6" operator="equal">
      <formula>"No"</formula>
    </cfRule>
  </conditionalFormatting>
  <conditionalFormatting sqref="E3:E33">
    <cfRule type="cellIs" dxfId="19" priority="7" operator="equal">
      <formula>"Pending"</formula>
    </cfRule>
  </conditionalFormatting>
  <conditionalFormatting sqref="F3:G33">
    <cfRule type="expression" dxfId="18" priority="3">
      <formula>$E3="No"</formula>
    </cfRule>
  </conditionalFormatting>
  <conditionalFormatting sqref="G3:G33">
    <cfRule type="cellIs" dxfId="17" priority="4" operator="equal">
      <formula>"No"</formula>
    </cfRule>
  </conditionalFormatting>
  <conditionalFormatting sqref="I3:I33">
    <cfRule type="expression" dxfId="16" priority="2">
      <formula>$H3="No"</formula>
    </cfRule>
  </conditionalFormatting>
  <conditionalFormatting sqref="R3:R33">
    <cfRule type="cellIs" dxfId="15" priority="5" operator="equal">
      <formula>"No"</formula>
    </cfRule>
  </conditionalFormatting>
  <conditionalFormatting sqref="S3:S33">
    <cfRule type="expression" dxfId="14" priority="1">
      <formula>$R3="No"</formula>
    </cfRule>
  </conditionalFormatting>
  <dataValidations count="4">
    <dataValidation type="custom" allowBlank="1" showInputMessage="1" showErrorMessage="1" errorTitle="Invalid Date" error="Rescheduled treatment must occur on or after the missed treatment date and within two days of the originally scheduled date." sqref="F3:F33" xr:uid="{7C4CA3A4-365F-40F9-AF44-14A40761096C}">
      <formula1>AND(F3&gt;=C3, F3&lt;=C3+2)</formula1>
    </dataValidation>
    <dataValidation type="list" allowBlank="1" showInputMessage="1" showErrorMessage="1" sqref="R3:R33 G3:H33" xr:uid="{8DCC72AE-F9D2-4661-8B30-F6761E7FBC13}">
      <formula1>"Yes, No"</formula1>
    </dataValidation>
    <dataValidation type="list" allowBlank="1" showInputMessage="1" showErrorMessage="1" sqref="B3:B33 O3:O33" xr:uid="{B76B041F-11F0-4A78-9C67-B346330216DC}">
      <formula1>"MWF, TTS"</formula1>
    </dataValidation>
    <dataValidation type="list" allowBlank="1" showInputMessage="1" showErrorMessage="1" sqref="E3:E33" xr:uid="{5BBCC45E-0354-41ED-9E2F-EEF8E0458652}">
      <formula1>"Yes, No, Pending"</formula1>
    </dataValidation>
  </dataValidations>
  <pageMargins left="0.7" right="0.7" top="0.75" bottom="0.75" header="0.3" footer="0.3"/>
  <pageSetup orientation="portrait"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5EDFD-3595-40EB-8513-8EAD0AB113BD}">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15</v>
      </c>
      <c r="C2" s="19" t="s">
        <v>7</v>
      </c>
      <c r="D2" s="18" t="s">
        <v>8</v>
      </c>
      <c r="E2" s="19" t="s">
        <v>9</v>
      </c>
      <c r="F2" s="18" t="s">
        <v>10</v>
      </c>
      <c r="G2" s="18" t="s">
        <v>35</v>
      </c>
      <c r="H2" s="18" t="s">
        <v>12</v>
      </c>
      <c r="I2" s="18" t="s">
        <v>13</v>
      </c>
      <c r="K2" s="43" t="s">
        <v>14</v>
      </c>
      <c r="L2" s="44"/>
      <c r="N2" s="18" t="s">
        <v>5</v>
      </c>
      <c r="O2" s="18" t="s">
        <v>15</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COUNTIF(Table1535243446485052545658606264[[Rescheduled Treatment Offered ]],"Yes")</f>
        <v>0</v>
      </c>
      <c r="N3" s="1"/>
      <c r="O3" s="6"/>
      <c r="P3" s="20"/>
      <c r="Q3" s="11"/>
      <c r="R3" s="6"/>
      <c r="S3" s="21"/>
      <c r="U3" s="4" t="s">
        <v>37</v>
      </c>
      <c r="V3" s="5">
        <f>COUNT(Table146276373547495153555759616365[Date Education Completed (MM/DD/YY)])</f>
        <v>0</v>
      </c>
    </row>
    <row r="4" spans="1:22" ht="15.75" thickBot="1" x14ac:dyDescent="0.3">
      <c r="B4" s="6"/>
      <c r="C4" s="21"/>
      <c r="D4" s="11"/>
      <c r="E4" s="6"/>
      <c r="F4" s="21"/>
      <c r="G4" s="6"/>
      <c r="H4" s="6"/>
      <c r="I4" s="21"/>
      <c r="K4" s="2" t="s">
        <v>22</v>
      </c>
      <c r="L4" s="3">
        <f>COUNT(Table1535243446485052545658606264[Date of Missed Treatment (MM/DD/YY)])</f>
        <v>0</v>
      </c>
      <c r="O4" s="6"/>
      <c r="P4" s="21"/>
      <c r="Q4" s="11"/>
      <c r="R4" s="6"/>
      <c r="S4" s="21"/>
      <c r="U4" s="2" t="s">
        <v>23</v>
      </c>
      <c r="V4" s="3">
        <f>COUNT(Table146276373547495153555759616365[Date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COUNTIF(Table1535243446485052545658606264[Offered Patient Education on Missed Treatment],"Yes")</f>
        <v>0</v>
      </c>
      <c r="O9" s="6"/>
      <c r="P9" s="21"/>
      <c r="Q9" s="11"/>
      <c r="R9" s="6"/>
      <c r="S9" s="21"/>
      <c r="U9" s="4" t="s">
        <v>3</v>
      </c>
      <c r="V9" s="5">
        <f>COUNT(Table146276373547495153555759616365[Date of Shortened  Treatment (MM/DD/YY)])</f>
        <v>0</v>
      </c>
    </row>
    <row r="10" spans="1:22" ht="15.75" thickBot="1" x14ac:dyDescent="0.3">
      <c r="B10" s="6"/>
      <c r="C10" s="21"/>
      <c r="D10" s="11"/>
      <c r="E10" s="6"/>
      <c r="F10" s="21"/>
      <c r="G10" s="6"/>
      <c r="H10" s="6"/>
      <c r="I10" s="21"/>
      <c r="K10" s="2" t="s">
        <v>22</v>
      </c>
      <c r="L10" s="3">
        <f>COUNT(Table1535243446485052545658606264[Date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COUNT(Table1535243446485052545658606264[Date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COUNT(Table1535243446485052545658606264[Date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COUNTIF(Table1535243446485052545658606264[[Patient Attended Rescheduled Treatment ]],"Yes")</f>
        <v>0</v>
      </c>
      <c r="O21" s="6"/>
      <c r="P21" s="21"/>
      <c r="Q21" s="11"/>
      <c r="R21" s="6"/>
      <c r="S21" s="21"/>
    </row>
    <row r="22" spans="2:19" ht="15.75" thickBot="1" x14ac:dyDescent="0.3">
      <c r="B22" s="6"/>
      <c r="C22" s="21"/>
      <c r="D22" s="11"/>
      <c r="E22" s="6"/>
      <c r="F22" s="21"/>
      <c r="G22" s="6"/>
      <c r="H22" s="6"/>
      <c r="I22" s="21"/>
      <c r="K22" s="2" t="s">
        <v>22</v>
      </c>
      <c r="L22" s="3">
        <f>COUNT(Table1535243446485052545658606264[Date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13" priority="6" operator="equal">
      <formula>"No"</formula>
    </cfRule>
  </conditionalFormatting>
  <conditionalFormatting sqref="E3:E33">
    <cfRule type="cellIs" dxfId="12" priority="7" operator="equal">
      <formula>"Pending"</formula>
    </cfRule>
  </conditionalFormatting>
  <conditionalFormatting sqref="F3:G33">
    <cfRule type="expression" dxfId="11" priority="3">
      <formula>$E3="No"</formula>
    </cfRule>
  </conditionalFormatting>
  <conditionalFormatting sqref="G3:G33">
    <cfRule type="cellIs" dxfId="10" priority="4" operator="equal">
      <formula>"No"</formula>
    </cfRule>
  </conditionalFormatting>
  <conditionalFormatting sqref="I3:I33">
    <cfRule type="expression" dxfId="9" priority="2">
      <formula>$H3="No"</formula>
    </cfRule>
  </conditionalFormatting>
  <conditionalFormatting sqref="R3:R33">
    <cfRule type="cellIs" dxfId="8" priority="5" operator="equal">
      <formula>"No"</formula>
    </cfRule>
  </conditionalFormatting>
  <conditionalFormatting sqref="S3:S33">
    <cfRule type="expression" dxfId="7" priority="1">
      <formula>$R3="No"</formula>
    </cfRule>
  </conditionalFormatting>
  <dataValidations count="4">
    <dataValidation type="list" allowBlank="1" showInputMessage="1" showErrorMessage="1" sqref="E3:E33" xr:uid="{15C47C31-4ECF-4336-9F21-CF1B9367362E}">
      <formula1>"Yes, No, Pending"</formula1>
    </dataValidation>
    <dataValidation type="list" allowBlank="1" showInputMessage="1" showErrorMessage="1" sqref="B3:B33 O3:O33" xr:uid="{82EB62B0-08EE-4B9D-B763-E8857A8C5FA0}">
      <formula1>"MWF, TTS"</formula1>
    </dataValidation>
    <dataValidation type="list" allowBlank="1" showInputMessage="1" showErrorMessage="1" sqref="R3:R33 G3:H33" xr:uid="{27D2B27F-A768-481A-96AE-2948410FC294}">
      <formula1>"Yes, No"</formula1>
    </dataValidation>
    <dataValidation type="custom" allowBlank="1" showInputMessage="1" showErrorMessage="1" errorTitle="Invalid Date" error="Rescheduled treatment must occur on or after the missed treatment date and within two days of the originally scheduled date." sqref="F3:F33" xr:uid="{860576C8-BA5F-479E-B1D1-ACDCD99651D9}">
      <formula1>AND(F3&gt;=C3, F3&lt;=C3+2)</formula1>
    </dataValidation>
  </dataValidations>
  <pageMargins left="0.7" right="0.7" top="0.75" bottom="0.75" header="0.3" footer="0.3"/>
  <pageSetup orientation="portrait"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152F3-0789-4833-95F8-38C2567F0491}">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15</v>
      </c>
      <c r="C2" s="19" t="s">
        <v>7</v>
      </c>
      <c r="D2" s="18" t="s">
        <v>8</v>
      </c>
      <c r="E2" s="19" t="s">
        <v>9</v>
      </c>
      <c r="F2" s="18" t="s">
        <v>10</v>
      </c>
      <c r="G2" s="18" t="s">
        <v>70</v>
      </c>
      <c r="H2" s="18" t="s">
        <v>12</v>
      </c>
      <c r="I2" s="18" t="s">
        <v>13</v>
      </c>
      <c r="K2" s="43" t="s">
        <v>14</v>
      </c>
      <c r="L2" s="44"/>
      <c r="N2" s="18" t="s">
        <v>5</v>
      </c>
      <c r="O2" s="18" t="s">
        <v>15</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COUNTIF(Table153524344648505254565860626466[[Rescheduled Treatment Offered ]],"Yes")</f>
        <v>0</v>
      </c>
      <c r="N3" s="1"/>
      <c r="O3" s="6"/>
      <c r="P3" s="20"/>
      <c r="Q3" s="11"/>
      <c r="R3" s="6"/>
      <c r="S3" s="21"/>
      <c r="U3" s="4" t="s">
        <v>37</v>
      </c>
      <c r="V3" s="5">
        <f>COUNT(Table14627637354749515355575961636567[Date Education Completed (MM/DD/YY)])</f>
        <v>0</v>
      </c>
    </row>
    <row r="4" spans="1:22" ht="15.75" thickBot="1" x14ac:dyDescent="0.3">
      <c r="B4" s="6"/>
      <c r="C4" s="21"/>
      <c r="D4" s="11"/>
      <c r="E4" s="6"/>
      <c r="F4" s="21"/>
      <c r="G4" s="6"/>
      <c r="H4" s="6"/>
      <c r="I4" s="21"/>
      <c r="K4" s="2" t="s">
        <v>22</v>
      </c>
      <c r="L4" s="3">
        <f>COUNT(Table153524344648505254565860626466[Date of Missed Treatment (MM/DD/YY)])</f>
        <v>0</v>
      </c>
      <c r="O4" s="6"/>
      <c r="P4" s="21"/>
      <c r="Q4" s="11"/>
      <c r="R4" s="6"/>
      <c r="S4" s="21"/>
      <c r="U4" s="2" t="s">
        <v>23</v>
      </c>
      <c r="V4" s="3">
        <f>COUNT(Table14627637354749515355575961636567[Date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COUNTIF(Table153524344648505254565860626466[Offered Patient Education on Missed Treatment],"Yes")</f>
        <v>0</v>
      </c>
      <c r="O9" s="6"/>
      <c r="P9" s="21"/>
      <c r="Q9" s="11"/>
      <c r="R9" s="6"/>
      <c r="S9" s="21"/>
      <c r="U9" s="4" t="s">
        <v>3</v>
      </c>
      <c r="V9" s="5">
        <f>COUNT(Table14627637354749515355575961636567[Date of Shortened  Treatment (MM/DD/YY)])</f>
        <v>0</v>
      </c>
    </row>
    <row r="10" spans="1:22" ht="15.75" thickBot="1" x14ac:dyDescent="0.3">
      <c r="B10" s="6"/>
      <c r="C10" s="21"/>
      <c r="D10" s="11"/>
      <c r="E10" s="6"/>
      <c r="F10" s="21"/>
      <c r="G10" s="6"/>
      <c r="H10" s="6"/>
      <c r="I10" s="21"/>
      <c r="K10" s="2" t="s">
        <v>22</v>
      </c>
      <c r="L10" s="3">
        <f>COUNT(Table153524344648505254565860626466[Date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COUNT(Table153524344648505254565860626466[Date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COUNT(Table153524344648505254565860626466[Date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COUNTIF(Table153524344648505254565860626466[Patient Attended Rescheduled Treatment],"Yes")</f>
        <v>0</v>
      </c>
      <c r="O21" s="6"/>
      <c r="P21" s="21"/>
      <c r="Q21" s="11"/>
      <c r="R21" s="6"/>
      <c r="S21" s="21"/>
    </row>
    <row r="22" spans="2:19" ht="15.75" thickBot="1" x14ac:dyDescent="0.3">
      <c r="B22" s="6"/>
      <c r="C22" s="21"/>
      <c r="D22" s="11"/>
      <c r="E22" s="6"/>
      <c r="F22" s="21"/>
      <c r="G22" s="6"/>
      <c r="H22" s="6"/>
      <c r="I22" s="21"/>
      <c r="K22" s="2" t="s">
        <v>22</v>
      </c>
      <c r="L22" s="3">
        <f>COUNT(Table153524344648505254565860626466[Date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6" priority="6" operator="equal">
      <formula>"No"</formula>
    </cfRule>
  </conditionalFormatting>
  <conditionalFormatting sqref="E3:E33">
    <cfRule type="cellIs" dxfId="5" priority="7" operator="equal">
      <formula>"Pending"</formula>
    </cfRule>
  </conditionalFormatting>
  <conditionalFormatting sqref="F3:G33">
    <cfRule type="expression" dxfId="4" priority="3">
      <formula>$E3="No"</formula>
    </cfRule>
  </conditionalFormatting>
  <conditionalFormatting sqref="G3:G33">
    <cfRule type="cellIs" dxfId="3" priority="4" operator="equal">
      <formula>"No"</formula>
    </cfRule>
  </conditionalFormatting>
  <conditionalFormatting sqref="I3:I33">
    <cfRule type="expression" dxfId="2" priority="2">
      <formula>$H3="No"</formula>
    </cfRule>
  </conditionalFormatting>
  <conditionalFormatting sqref="R3:R33">
    <cfRule type="cellIs" dxfId="1" priority="5" operator="equal">
      <formula>"No"</formula>
    </cfRule>
  </conditionalFormatting>
  <conditionalFormatting sqref="S3:S33">
    <cfRule type="expression" dxfId="0" priority="1">
      <formula>$R3="No"</formula>
    </cfRule>
  </conditionalFormatting>
  <dataValidations count="4">
    <dataValidation type="custom" allowBlank="1" showInputMessage="1" showErrorMessage="1" errorTitle="Invalid Date" error="Rescheduled treatment must occur on or after the missed treatment date and within two days of the originally scheduled date." sqref="F3:F33" xr:uid="{0A90671C-E96A-4450-A9CA-3CEAB797D7F2}">
      <formula1>AND(F3&gt;=C3, F3&lt;=C3+2)</formula1>
    </dataValidation>
    <dataValidation type="list" allowBlank="1" showInputMessage="1" showErrorMessage="1" sqref="R3:R33 G3:H33" xr:uid="{256C7CEF-66C5-40FB-A958-01F8419FF6E9}">
      <formula1>"Yes, No"</formula1>
    </dataValidation>
    <dataValidation type="list" allowBlank="1" showInputMessage="1" showErrorMessage="1" sqref="B3:B33 O3:O33" xr:uid="{81C6FD71-D6BB-4A74-980F-40BE03ABCAE5}">
      <formula1>"MWF, TTS"</formula1>
    </dataValidation>
    <dataValidation type="list" allowBlank="1" showInputMessage="1" showErrorMessage="1" sqref="E3:E33" xr:uid="{3C763C5A-A9BA-4A2D-BFD0-6E4C5C3924DC}">
      <formula1>"Yes, No, Pending"</formula1>
    </dataValidation>
  </dataValidations>
  <pageMargins left="0.7" right="0.7" top="0.75" bottom="0.75" header="0.3" footer="0.3"/>
  <pageSetup orientation="portrait"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9388-1864-471F-A2A4-CE54C8DAD9E0}">
  <sheetPr>
    <tabColor theme="4" tint="0.39997558519241921"/>
  </sheetPr>
  <dimension ref="B1:P30"/>
  <sheetViews>
    <sheetView zoomScaleNormal="100" workbookViewId="0">
      <selection activeCell="C25" sqref="C25"/>
    </sheetView>
  </sheetViews>
  <sheetFormatPr defaultRowHeight="15" x14ac:dyDescent="0.25"/>
  <cols>
    <col min="1" max="1" width="4.5703125" customWidth="1"/>
    <col min="2" max="2" width="30.7109375" customWidth="1"/>
    <col min="3" max="3" width="8" customWidth="1"/>
    <col min="4" max="4" width="3.85546875" customWidth="1"/>
    <col min="5" max="5" width="10.42578125" customWidth="1"/>
    <col min="7" max="7" width="12" customWidth="1"/>
    <col min="8" max="8" width="4.7109375" customWidth="1"/>
    <col min="17" max="17" width="8.28515625" customWidth="1"/>
    <col min="18" max="18" width="8.5703125" customWidth="1"/>
    <col min="20" max="20" width="10.28515625" customWidth="1"/>
    <col min="21" max="21" width="10.140625" customWidth="1"/>
  </cols>
  <sheetData>
    <row r="1" spans="2:16" ht="18" customHeight="1" thickBot="1" x14ac:dyDescent="0.3">
      <c r="B1" s="39" t="s">
        <v>38</v>
      </c>
      <c r="C1" s="39"/>
      <c r="E1" s="49" t="s">
        <v>39</v>
      </c>
      <c r="F1" s="49"/>
      <c r="G1" s="49"/>
      <c r="I1" s="39" t="s">
        <v>40</v>
      </c>
      <c r="J1" s="39"/>
      <c r="K1" s="39"/>
      <c r="L1" s="39"/>
      <c r="M1" s="39"/>
      <c r="N1" s="39"/>
      <c r="O1" s="39"/>
      <c r="P1" s="39"/>
    </row>
    <row r="2" spans="2:16" ht="33" customHeight="1" thickBot="1" x14ac:dyDescent="0.3">
      <c r="B2" s="43" t="s">
        <v>14</v>
      </c>
      <c r="C2" s="44"/>
      <c r="E2" s="50" t="s">
        <v>41</v>
      </c>
      <c r="F2" s="51"/>
      <c r="G2" s="52"/>
    </row>
    <row r="3" spans="2:16" x14ac:dyDescent="0.25">
      <c r="B3" s="4" t="s">
        <v>20</v>
      </c>
      <c r="C3" s="3">
        <f>SUM('January :December'!L3)</f>
        <v>0</v>
      </c>
      <c r="E3" s="4" t="s">
        <v>42</v>
      </c>
      <c r="F3" s="53" t="e">
        <f>'January '!L17</f>
        <v>#N/A</v>
      </c>
      <c r="G3" s="54"/>
    </row>
    <row r="4" spans="2:16" ht="15.75" thickBot="1" x14ac:dyDescent="0.3">
      <c r="B4" s="2" t="s">
        <v>22</v>
      </c>
      <c r="C4" s="3">
        <f>SUM('January :December'!L4)</f>
        <v>0</v>
      </c>
      <c r="E4" s="12" t="s">
        <v>43</v>
      </c>
      <c r="F4" s="53" t="e">
        <f>February!L17</f>
        <v>#N/A</v>
      </c>
      <c r="G4" s="54"/>
    </row>
    <row r="5" spans="2:16" ht="15.75" thickBot="1" x14ac:dyDescent="0.3">
      <c r="B5" s="7" t="s">
        <v>24</v>
      </c>
      <c r="C5" s="8" t="e">
        <f>IF(C4&gt;0, C3/C4, NA())</f>
        <v>#N/A</v>
      </c>
      <c r="E5" s="12" t="s">
        <v>44</v>
      </c>
      <c r="F5" s="53" t="e">
        <f>March!L17</f>
        <v>#N/A</v>
      </c>
      <c r="G5" s="54"/>
    </row>
    <row r="6" spans="2:16" ht="15.75" thickBot="1" x14ac:dyDescent="0.3">
      <c r="B6" s="9"/>
      <c r="C6" s="10"/>
      <c r="E6" s="12" t="s">
        <v>45</v>
      </c>
      <c r="F6" s="53" t="e">
        <f>April!L17</f>
        <v>#N/A</v>
      </c>
      <c r="G6" s="54"/>
    </row>
    <row r="7" spans="2:16" ht="15.75" customHeight="1" x14ac:dyDescent="0.25">
      <c r="B7" s="45" t="s">
        <v>46</v>
      </c>
      <c r="C7" s="46"/>
      <c r="E7" s="12" t="s">
        <v>47</v>
      </c>
      <c r="F7" s="53" t="e">
        <f>May!L17</f>
        <v>#N/A</v>
      </c>
      <c r="G7" s="54"/>
    </row>
    <row r="8" spans="2:16" ht="15.75" thickBot="1" x14ac:dyDescent="0.3">
      <c r="B8" s="47"/>
      <c r="C8" s="48"/>
      <c r="E8" s="12" t="s">
        <v>48</v>
      </c>
      <c r="F8" s="53" t="e">
        <f>June!L17</f>
        <v>#N/A</v>
      </c>
      <c r="G8" s="54"/>
    </row>
    <row r="9" spans="2:16" x14ac:dyDescent="0.25">
      <c r="B9" s="4" t="s">
        <v>49</v>
      </c>
      <c r="C9" s="5">
        <f>SUM('January :December'!L9)</f>
        <v>0</v>
      </c>
      <c r="E9" s="12" t="s">
        <v>50</v>
      </c>
      <c r="F9" s="53" t="e">
        <f>July!L17</f>
        <v>#N/A</v>
      </c>
      <c r="G9" s="54"/>
    </row>
    <row r="10" spans="2:16" ht="15.75" thickBot="1" x14ac:dyDescent="0.3">
      <c r="B10" s="2" t="s">
        <v>22</v>
      </c>
      <c r="C10" s="5">
        <f>SUM('January :December'!L10)</f>
        <v>0</v>
      </c>
      <c r="E10" s="12" t="s">
        <v>51</v>
      </c>
      <c r="F10" s="53" t="e">
        <f>August!L17</f>
        <v>#N/A</v>
      </c>
      <c r="G10" s="54"/>
    </row>
    <row r="11" spans="2:16" ht="15.75" thickBot="1" x14ac:dyDescent="0.3">
      <c r="B11" s="7" t="s">
        <v>24</v>
      </c>
      <c r="C11" s="8" t="e">
        <f>IF(C10&gt;0, C9/C10, NA())</f>
        <v>#N/A</v>
      </c>
      <c r="E11" s="12" t="s">
        <v>52</v>
      </c>
      <c r="F11" s="53" t="e">
        <f>September!L17</f>
        <v>#N/A</v>
      </c>
      <c r="G11" s="54"/>
    </row>
    <row r="12" spans="2:16" ht="15.75" thickBot="1" x14ac:dyDescent="0.3">
      <c r="E12" s="12" t="s">
        <v>53</v>
      </c>
      <c r="F12" s="53" t="e">
        <f>October!L17</f>
        <v>#N/A</v>
      </c>
      <c r="G12" s="54"/>
    </row>
    <row r="13" spans="2:16" x14ac:dyDescent="0.25">
      <c r="B13" s="35" t="s">
        <v>31</v>
      </c>
      <c r="C13" s="36"/>
      <c r="E13" s="12" t="s">
        <v>54</v>
      </c>
      <c r="F13" s="53" t="e">
        <f>November!L17</f>
        <v>#N/A</v>
      </c>
      <c r="G13" s="54"/>
    </row>
    <row r="14" spans="2:16" ht="15.75" thickBot="1" x14ac:dyDescent="0.3">
      <c r="B14" s="37"/>
      <c r="C14" s="38"/>
      <c r="E14" s="13" t="s">
        <v>55</v>
      </c>
      <c r="F14" s="55" t="e">
        <f>December!L17</f>
        <v>#N/A</v>
      </c>
      <c r="G14" s="56"/>
    </row>
    <row r="15" spans="2:16" x14ac:dyDescent="0.25">
      <c r="B15" s="4" t="s">
        <v>32</v>
      </c>
      <c r="C15" s="5">
        <f>SUM('January :December'!L15)</f>
        <v>0</v>
      </c>
      <c r="F15" s="15"/>
      <c r="G15" s="15"/>
    </row>
    <row r="16" spans="2:16" ht="15.75" customHeight="1" thickBot="1" x14ac:dyDescent="0.3">
      <c r="B16" s="2" t="s">
        <v>22</v>
      </c>
      <c r="C16" s="5">
        <f>SUM('January :December'!L16)</f>
        <v>0</v>
      </c>
      <c r="F16" s="15"/>
      <c r="G16" s="15"/>
    </row>
    <row r="17" spans="2:7" ht="15.75" thickBot="1" x14ac:dyDescent="0.3">
      <c r="B17" s="7" t="s">
        <v>24</v>
      </c>
      <c r="C17" s="8" t="e">
        <f>IF(C16&gt;0, C15/C16, NA())</f>
        <v>#N/A</v>
      </c>
      <c r="E17" s="35" t="s">
        <v>56</v>
      </c>
      <c r="F17" s="57"/>
      <c r="G17" s="36"/>
    </row>
    <row r="18" spans="2:7" ht="15.75" thickBot="1" x14ac:dyDescent="0.3">
      <c r="E18" s="37"/>
      <c r="F18" s="58"/>
      <c r="G18" s="38"/>
    </row>
    <row r="19" spans="2:7" x14ac:dyDescent="0.25">
      <c r="B19" s="35" t="s">
        <v>33</v>
      </c>
      <c r="C19" s="36"/>
      <c r="E19" s="4" t="s">
        <v>42</v>
      </c>
      <c r="F19" s="53" t="e">
        <f>'January '!L23</f>
        <v>#N/A</v>
      </c>
      <c r="G19" s="54"/>
    </row>
    <row r="20" spans="2:7" ht="15.75" thickBot="1" x14ac:dyDescent="0.3">
      <c r="B20" s="37"/>
      <c r="C20" s="38"/>
      <c r="E20" s="12" t="s">
        <v>43</v>
      </c>
      <c r="F20" s="53" t="e">
        <f>February!L23</f>
        <v>#N/A</v>
      </c>
      <c r="G20" s="54"/>
    </row>
    <row r="21" spans="2:7" x14ac:dyDescent="0.25">
      <c r="B21" s="4" t="s">
        <v>34</v>
      </c>
      <c r="C21" s="5">
        <f>SUM('January :December'!L21)</f>
        <v>0</v>
      </c>
      <c r="E21" s="12" t="s">
        <v>44</v>
      </c>
      <c r="F21" s="53" t="e">
        <f>March!L23</f>
        <v>#N/A</v>
      </c>
      <c r="G21" s="54"/>
    </row>
    <row r="22" spans="2:7" ht="15.75" thickBot="1" x14ac:dyDescent="0.3">
      <c r="B22" s="2" t="s">
        <v>22</v>
      </c>
      <c r="C22" s="5">
        <f>SUM('January :December'!L22)</f>
        <v>0</v>
      </c>
      <c r="E22" s="12" t="s">
        <v>45</v>
      </c>
      <c r="F22" s="53" t="e">
        <f>April!L23</f>
        <v>#N/A</v>
      </c>
      <c r="G22" s="54"/>
    </row>
    <row r="23" spans="2:7" ht="15.75" thickBot="1" x14ac:dyDescent="0.3">
      <c r="B23" s="7" t="s">
        <v>24</v>
      </c>
      <c r="C23" s="8" t="e">
        <f>IF(C22&gt;0, C21/C22, NA())</f>
        <v>#N/A</v>
      </c>
      <c r="E23" s="12" t="s">
        <v>47</v>
      </c>
      <c r="F23" s="53" t="e">
        <f>May!L23</f>
        <v>#N/A</v>
      </c>
      <c r="G23" s="54"/>
    </row>
    <row r="24" spans="2:7" x14ac:dyDescent="0.25">
      <c r="E24" s="12" t="s">
        <v>48</v>
      </c>
      <c r="F24" s="53" t="e">
        <f>June!L23</f>
        <v>#N/A</v>
      </c>
      <c r="G24" s="54"/>
    </row>
    <row r="25" spans="2:7" x14ac:dyDescent="0.25">
      <c r="B25" t="s">
        <v>67</v>
      </c>
      <c r="E25" s="12" t="s">
        <v>50</v>
      </c>
      <c r="F25" s="53" t="e">
        <f>July!L23</f>
        <v>#N/A</v>
      </c>
      <c r="G25" s="54"/>
    </row>
    <row r="26" spans="2:7" x14ac:dyDescent="0.25">
      <c r="B26" t="s">
        <v>68</v>
      </c>
      <c r="E26" s="12" t="s">
        <v>51</v>
      </c>
      <c r="F26" s="53" t="e">
        <f>August!L23</f>
        <v>#N/A</v>
      </c>
      <c r="G26" s="54"/>
    </row>
    <row r="27" spans="2:7" x14ac:dyDescent="0.25">
      <c r="E27" s="12" t="s">
        <v>52</v>
      </c>
      <c r="F27" s="53" t="e">
        <f>September!L23</f>
        <v>#N/A</v>
      </c>
      <c r="G27" s="54"/>
    </row>
    <row r="28" spans="2:7" x14ac:dyDescent="0.25">
      <c r="E28" s="12" t="s">
        <v>53</v>
      </c>
      <c r="F28" s="53" t="e">
        <f>October!L23</f>
        <v>#N/A</v>
      </c>
      <c r="G28" s="54"/>
    </row>
    <row r="29" spans="2:7" x14ac:dyDescent="0.25">
      <c r="E29" s="12" t="s">
        <v>54</v>
      </c>
      <c r="F29" s="53" t="e">
        <f>November!L23</f>
        <v>#N/A</v>
      </c>
      <c r="G29" s="54"/>
    </row>
    <row r="30" spans="2:7" ht="15.75" thickBot="1" x14ac:dyDescent="0.3">
      <c r="E30" s="13" t="s">
        <v>55</v>
      </c>
      <c r="F30" s="55" t="e">
        <f>December!L23</f>
        <v>#N/A</v>
      </c>
      <c r="G30" s="56"/>
    </row>
  </sheetData>
  <mergeCells count="33">
    <mergeCell ref="I1:P1"/>
    <mergeCell ref="F24:G24"/>
    <mergeCell ref="F25:G25"/>
    <mergeCell ref="F26:G26"/>
    <mergeCell ref="F27:G27"/>
    <mergeCell ref="F19:G19"/>
    <mergeCell ref="F20:G20"/>
    <mergeCell ref="F21:G21"/>
    <mergeCell ref="F22:G22"/>
    <mergeCell ref="F23:G23"/>
    <mergeCell ref="B13:C14"/>
    <mergeCell ref="B7:C8"/>
    <mergeCell ref="F9:G9"/>
    <mergeCell ref="F30:G30"/>
    <mergeCell ref="E17:G18"/>
    <mergeCell ref="F28:G28"/>
    <mergeCell ref="F29:G29"/>
    <mergeCell ref="B1:C1"/>
    <mergeCell ref="B2:C2"/>
    <mergeCell ref="E1:G1"/>
    <mergeCell ref="B19:C20"/>
    <mergeCell ref="E2:G2"/>
    <mergeCell ref="F3:G3"/>
    <mergeCell ref="F4:G4"/>
    <mergeCell ref="F5:G5"/>
    <mergeCell ref="F6:G6"/>
    <mergeCell ref="F7:G7"/>
    <mergeCell ref="F8:G8"/>
    <mergeCell ref="F11:G11"/>
    <mergeCell ref="F12:G12"/>
    <mergeCell ref="F13:G13"/>
    <mergeCell ref="F14:G14"/>
    <mergeCell ref="F10:G10"/>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B6E92-2D86-4CA6-B58F-4944EB0AA56D}">
  <sheetPr>
    <tabColor theme="8" tint="0.59999389629810485"/>
  </sheetPr>
  <dimension ref="B1:P32"/>
  <sheetViews>
    <sheetView workbookViewId="0">
      <selection activeCell="C14" sqref="C14"/>
    </sheetView>
  </sheetViews>
  <sheetFormatPr defaultRowHeight="15" x14ac:dyDescent="0.25"/>
  <cols>
    <col min="1" max="1" width="4.7109375" customWidth="1"/>
    <col min="2" max="2" width="36.42578125" customWidth="1"/>
    <col min="3" max="3" width="7.42578125" customWidth="1"/>
    <col min="4" max="4" width="5.28515625" customWidth="1"/>
    <col min="5" max="5" width="11.42578125" customWidth="1"/>
    <col min="6" max="6" width="9.140625" customWidth="1"/>
    <col min="7" max="7" width="5.5703125" customWidth="1"/>
    <col min="8" max="8" width="5.42578125" customWidth="1"/>
  </cols>
  <sheetData>
    <row r="1" spans="2:16" ht="18" customHeight="1" thickBot="1" x14ac:dyDescent="0.3">
      <c r="B1" s="49" t="s">
        <v>57</v>
      </c>
      <c r="C1" s="49"/>
      <c r="E1" s="14" t="s">
        <v>58</v>
      </c>
      <c r="F1" s="14"/>
      <c r="G1" s="14"/>
      <c r="I1" s="39" t="s">
        <v>59</v>
      </c>
      <c r="J1" s="39"/>
      <c r="K1" s="39"/>
      <c r="L1" s="39"/>
      <c r="M1" s="39"/>
      <c r="N1" s="39"/>
      <c r="O1" s="39"/>
      <c r="P1" s="39"/>
    </row>
    <row r="2" spans="2:16" ht="15.75" customHeight="1" x14ac:dyDescent="0.25">
      <c r="B2" s="45" t="s">
        <v>60</v>
      </c>
      <c r="C2" s="46"/>
      <c r="E2" s="45" t="s">
        <v>61</v>
      </c>
      <c r="F2" s="59"/>
      <c r="G2" s="46"/>
    </row>
    <row r="3" spans="2:16" x14ac:dyDescent="0.25">
      <c r="B3" s="60"/>
      <c r="C3" s="62"/>
      <c r="E3" s="60"/>
      <c r="F3" s="61"/>
      <c r="G3" s="62"/>
    </row>
    <row r="4" spans="2:16" ht="15.75" thickBot="1" x14ac:dyDescent="0.3">
      <c r="B4" s="47"/>
      <c r="C4" s="48"/>
      <c r="E4" s="47"/>
      <c r="F4" s="63"/>
      <c r="G4" s="48"/>
    </row>
    <row r="5" spans="2:16" x14ac:dyDescent="0.25">
      <c r="B5" s="4" t="s">
        <v>21</v>
      </c>
      <c r="C5" s="5">
        <f>SUM('January :December'!V3)</f>
        <v>0</v>
      </c>
      <c r="E5" s="4" t="s">
        <v>42</v>
      </c>
      <c r="F5" s="53" t="e">
        <f>'January '!V5</f>
        <v>#N/A</v>
      </c>
      <c r="G5" s="54"/>
    </row>
    <row r="6" spans="2:16" ht="15.75" thickBot="1" x14ac:dyDescent="0.3">
      <c r="B6" s="2" t="s">
        <v>23</v>
      </c>
      <c r="C6" s="5">
        <f>SUM('January :December'!V4)</f>
        <v>0</v>
      </c>
      <c r="E6" s="12" t="s">
        <v>43</v>
      </c>
      <c r="F6" s="53" t="e">
        <f>February!V5</f>
        <v>#N/A</v>
      </c>
      <c r="G6" s="54"/>
    </row>
    <row r="7" spans="2:16" ht="15.75" thickBot="1" x14ac:dyDescent="0.3">
      <c r="B7" s="7" t="s">
        <v>24</v>
      </c>
      <c r="C7" s="8" t="e">
        <f>IF(C6&gt;0, C5/C6, NA())</f>
        <v>#N/A</v>
      </c>
      <c r="E7" s="12" t="s">
        <v>44</v>
      </c>
      <c r="F7" s="66" t="e">
        <f>March!V5</f>
        <v>#N/A</v>
      </c>
      <c r="G7" s="67"/>
    </row>
    <row r="8" spans="2:16" ht="15.75" thickBot="1" x14ac:dyDescent="0.3">
      <c r="E8" s="12" t="s">
        <v>45</v>
      </c>
      <c r="F8" s="66" t="e">
        <f>April!V5</f>
        <v>#N/A</v>
      </c>
      <c r="G8" s="67"/>
    </row>
    <row r="9" spans="2:16" x14ac:dyDescent="0.25">
      <c r="B9" s="35" t="s">
        <v>26</v>
      </c>
      <c r="C9" s="36"/>
      <c r="E9" s="12" t="s">
        <v>47</v>
      </c>
      <c r="F9" s="66" t="e">
        <f>May!V5</f>
        <v>#N/A</v>
      </c>
      <c r="G9" s="67"/>
    </row>
    <row r="10" spans="2:16" ht="15.75" thickBot="1" x14ac:dyDescent="0.3">
      <c r="B10" s="37"/>
      <c r="C10" s="38"/>
      <c r="E10" s="12" t="s">
        <v>48</v>
      </c>
      <c r="F10" s="66" t="e">
        <f>June!V5</f>
        <v>#N/A</v>
      </c>
      <c r="G10" s="67"/>
    </row>
    <row r="11" spans="2:16" ht="15.75" thickBot="1" x14ac:dyDescent="0.3">
      <c r="B11" s="4" t="s">
        <v>62</v>
      </c>
      <c r="C11" s="5">
        <f>SUM('January :December'!V9)</f>
        <v>0</v>
      </c>
      <c r="E11" s="12" t="s">
        <v>50</v>
      </c>
      <c r="F11" s="66" t="e">
        <f>July!V5</f>
        <v>#N/A</v>
      </c>
      <c r="G11" s="67"/>
    </row>
    <row r="12" spans="2:16" ht="15.75" thickBot="1" x14ac:dyDescent="0.3">
      <c r="B12" s="7" t="s">
        <v>63</v>
      </c>
      <c r="C12" s="8" t="e">
        <f>IFERROR(_xlfn.AGGREGATE(1,6,'January '!V11,February!V11,March!V11,April!V11,May!V11,June!V11,July!V11,August!V11,September!V11,October!V11,November!V11,December!V11), NA())</f>
        <v>#N/A</v>
      </c>
      <c r="E12" s="12" t="s">
        <v>51</v>
      </c>
      <c r="F12" s="66" t="e">
        <f>August!V5</f>
        <v>#N/A</v>
      </c>
      <c r="G12" s="67"/>
    </row>
    <row r="13" spans="2:16" x14ac:dyDescent="0.25">
      <c r="E13" s="12" t="s">
        <v>52</v>
      </c>
      <c r="F13" s="66" t="e">
        <f>September!V5</f>
        <v>#N/A</v>
      </c>
      <c r="G13" s="67"/>
    </row>
    <row r="14" spans="2:16" x14ac:dyDescent="0.25">
      <c r="B14" t="s">
        <v>67</v>
      </c>
      <c r="E14" s="12" t="s">
        <v>53</v>
      </c>
      <c r="F14" s="66" t="e">
        <f>October!V5</f>
        <v>#N/A</v>
      </c>
      <c r="G14" s="67"/>
    </row>
    <row r="15" spans="2:16" x14ac:dyDescent="0.25">
      <c r="B15" t="s">
        <v>68</v>
      </c>
      <c r="E15" s="12" t="s">
        <v>54</v>
      </c>
      <c r="F15" s="66" t="e">
        <f>November!V5</f>
        <v>#N/A</v>
      </c>
      <c r="G15" s="67"/>
    </row>
    <row r="16" spans="2:16" ht="15.75" thickBot="1" x14ac:dyDescent="0.3">
      <c r="E16" s="13" t="s">
        <v>55</v>
      </c>
      <c r="F16" s="64" t="e">
        <f>December!V5</f>
        <v>#N/A</v>
      </c>
      <c r="G16" s="65"/>
    </row>
    <row r="18" spans="5:7" ht="15.75" thickBot="1" x14ac:dyDescent="0.3"/>
    <row r="19" spans="5:7" x14ac:dyDescent="0.25">
      <c r="E19" s="35" t="s">
        <v>64</v>
      </c>
      <c r="F19" s="57"/>
      <c r="G19" s="36"/>
    </row>
    <row r="20" spans="5:7" ht="15.75" thickBot="1" x14ac:dyDescent="0.3">
      <c r="E20" s="37"/>
      <c r="F20" s="58"/>
      <c r="G20" s="38"/>
    </row>
    <row r="21" spans="5:7" x14ac:dyDescent="0.25">
      <c r="E21" s="4" t="s">
        <v>42</v>
      </c>
      <c r="F21" s="53" t="e">
        <f>'January '!V11</f>
        <v>#N/A</v>
      </c>
      <c r="G21" s="54"/>
    </row>
    <row r="22" spans="5:7" x14ac:dyDescent="0.25">
      <c r="E22" s="12" t="s">
        <v>43</v>
      </c>
      <c r="F22" s="53" t="e">
        <f>February!V11</f>
        <v>#N/A</v>
      </c>
      <c r="G22" s="54"/>
    </row>
    <row r="23" spans="5:7" x14ac:dyDescent="0.25">
      <c r="E23" s="12" t="s">
        <v>44</v>
      </c>
      <c r="F23" s="53" t="e">
        <f>March!V11</f>
        <v>#N/A</v>
      </c>
      <c r="G23" s="54"/>
    </row>
    <row r="24" spans="5:7" x14ac:dyDescent="0.25">
      <c r="E24" s="12" t="s">
        <v>45</v>
      </c>
      <c r="F24" s="53" t="e">
        <f>April!V11</f>
        <v>#N/A</v>
      </c>
      <c r="G24" s="54"/>
    </row>
    <row r="25" spans="5:7" x14ac:dyDescent="0.25">
      <c r="E25" s="12" t="s">
        <v>47</v>
      </c>
      <c r="F25" s="53" t="e">
        <f>May!V11</f>
        <v>#N/A</v>
      </c>
      <c r="G25" s="54"/>
    </row>
    <row r="26" spans="5:7" x14ac:dyDescent="0.25">
      <c r="E26" s="12" t="s">
        <v>48</v>
      </c>
      <c r="F26" s="53" t="e">
        <f>June!V11</f>
        <v>#N/A</v>
      </c>
      <c r="G26" s="54"/>
    </row>
    <row r="27" spans="5:7" x14ac:dyDescent="0.25">
      <c r="E27" s="12" t="s">
        <v>50</v>
      </c>
      <c r="F27" s="53" t="e">
        <f>July!V11</f>
        <v>#N/A</v>
      </c>
      <c r="G27" s="54"/>
    </row>
    <row r="28" spans="5:7" x14ac:dyDescent="0.25">
      <c r="E28" s="12" t="s">
        <v>51</v>
      </c>
      <c r="F28" s="53" t="e">
        <f>August!V11</f>
        <v>#N/A</v>
      </c>
      <c r="G28" s="54"/>
    </row>
    <row r="29" spans="5:7" x14ac:dyDescent="0.25">
      <c r="E29" s="12" t="s">
        <v>52</v>
      </c>
      <c r="F29" s="53" t="e">
        <f>September!V11</f>
        <v>#N/A</v>
      </c>
      <c r="G29" s="54"/>
    </row>
    <row r="30" spans="5:7" x14ac:dyDescent="0.25">
      <c r="E30" s="12" t="s">
        <v>53</v>
      </c>
      <c r="F30" s="53" t="e">
        <f>October!V11</f>
        <v>#N/A</v>
      </c>
      <c r="G30" s="54"/>
    </row>
    <row r="31" spans="5:7" x14ac:dyDescent="0.25">
      <c r="E31" s="12" t="s">
        <v>54</v>
      </c>
      <c r="F31" s="53" t="e">
        <f>November!V11</f>
        <v>#N/A</v>
      </c>
      <c r="G31" s="54"/>
    </row>
    <row r="32" spans="5:7" ht="15.75" thickBot="1" x14ac:dyDescent="0.3">
      <c r="E32" s="13" t="s">
        <v>55</v>
      </c>
      <c r="F32" s="55" t="e">
        <f>December!V11</f>
        <v>#N/A</v>
      </c>
      <c r="G32" s="56"/>
    </row>
  </sheetData>
  <mergeCells count="30">
    <mergeCell ref="F31:G31"/>
    <mergeCell ref="F32:G32"/>
    <mergeCell ref="B2:C4"/>
    <mergeCell ref="F25:G25"/>
    <mergeCell ref="F26:G26"/>
    <mergeCell ref="F27:G27"/>
    <mergeCell ref="F28:G28"/>
    <mergeCell ref="F29:G29"/>
    <mergeCell ref="F30:G30"/>
    <mergeCell ref="B9:C10"/>
    <mergeCell ref="E19:G20"/>
    <mergeCell ref="F21:G21"/>
    <mergeCell ref="F22:G22"/>
    <mergeCell ref="F23:G23"/>
    <mergeCell ref="F24:G24"/>
    <mergeCell ref="B1:C1"/>
    <mergeCell ref="E2:G4"/>
    <mergeCell ref="I1:P1"/>
    <mergeCell ref="F16:G16"/>
    <mergeCell ref="F5:G5"/>
    <mergeCell ref="F6:G6"/>
    <mergeCell ref="F7:G7"/>
    <mergeCell ref="F8:G8"/>
    <mergeCell ref="F9:G9"/>
    <mergeCell ref="F10:G10"/>
    <mergeCell ref="F11:G11"/>
    <mergeCell ref="F12:G12"/>
    <mergeCell ref="F13:G13"/>
    <mergeCell ref="F14:G14"/>
    <mergeCell ref="F15:G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4C04-FC38-49DA-9DDF-9020DEAD7996}">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6</v>
      </c>
      <c r="C2" s="19" t="s">
        <v>7</v>
      </c>
      <c r="D2" s="18" t="s">
        <v>8</v>
      </c>
      <c r="E2" s="19" t="s">
        <v>9</v>
      </c>
      <c r="F2" s="18" t="s">
        <v>10</v>
      </c>
      <c r="G2" s="18" t="s">
        <v>11</v>
      </c>
      <c r="H2" s="18" t="s">
        <v>12</v>
      </c>
      <c r="I2" s="18" t="s">
        <v>13</v>
      </c>
      <c r="K2" s="43" t="s">
        <v>14</v>
      </c>
      <c r="L2" s="44"/>
      <c r="N2" s="18" t="s">
        <v>5</v>
      </c>
      <c r="O2" s="18" t="s">
        <v>15</v>
      </c>
      <c r="P2" s="19" t="s">
        <v>16</v>
      </c>
      <c r="Q2" s="19" t="s">
        <v>17</v>
      </c>
      <c r="R2" s="18" t="s">
        <v>18</v>
      </c>
      <c r="S2" s="18" t="s">
        <v>13</v>
      </c>
      <c r="U2" s="43" t="s">
        <v>19</v>
      </c>
      <c r="V2" s="44"/>
    </row>
    <row r="3" spans="1:22" x14ac:dyDescent="0.25">
      <c r="A3" s="1"/>
      <c r="B3" s="6"/>
      <c r="C3" s="20"/>
      <c r="D3" s="11"/>
      <c r="E3" s="6"/>
      <c r="F3" s="21"/>
      <c r="G3" s="6"/>
      <c r="H3" s="6"/>
      <c r="I3" s="21"/>
      <c r="K3" s="4" t="s">
        <v>20</v>
      </c>
      <c r="L3" s="5">
        <f>COUNTIF(Table15352434[[Rescheduled Treatment Offered ]],"Yes")</f>
        <v>0</v>
      </c>
      <c r="N3" s="1"/>
      <c r="O3" s="6"/>
      <c r="P3" s="20"/>
      <c r="Q3" s="11"/>
      <c r="R3" s="6"/>
      <c r="S3" s="21"/>
      <c r="U3" s="4" t="s">
        <v>21</v>
      </c>
      <c r="V3" s="5">
        <f>COUNT(Table1462763735[Date Education Completed (MM/DD/YY)])</f>
        <v>0</v>
      </c>
    </row>
    <row r="4" spans="1:22" ht="15.75" thickBot="1" x14ac:dyDescent="0.3">
      <c r="B4" s="6"/>
      <c r="C4" s="21"/>
      <c r="D4" s="11"/>
      <c r="E4" s="6"/>
      <c r="F4" s="21"/>
      <c r="G4" s="6"/>
      <c r="H4" s="6"/>
      <c r="I4" s="21"/>
      <c r="K4" s="2" t="s">
        <v>22</v>
      </c>
      <c r="L4" s="3">
        <f>COUNT(Table15352434[Date of Missed Treatment (MM/DD/YY)])</f>
        <v>0</v>
      </c>
      <c r="O4" s="6"/>
      <c r="P4" s="20"/>
      <c r="Q4" s="11"/>
      <c r="R4" s="6"/>
      <c r="S4" s="21"/>
      <c r="U4" s="2" t="s">
        <v>23</v>
      </c>
      <c r="V4" s="3">
        <f>COUNT(Table1462763735[Date of Shortened Treatment (MM/DD/YY)])</f>
        <v>0</v>
      </c>
    </row>
    <row r="5" spans="1:22" ht="15.75" thickBot="1" x14ac:dyDescent="0.3">
      <c r="B5" s="6"/>
      <c r="C5" s="21"/>
      <c r="D5" s="11"/>
      <c r="E5" s="6"/>
      <c r="F5" s="21"/>
      <c r="G5" s="6"/>
      <c r="H5" s="6"/>
      <c r="I5" s="21"/>
      <c r="K5" s="7" t="s">
        <v>24</v>
      </c>
      <c r="L5" s="8" t="e">
        <f>IF(L4&gt;0, L3/L4, NA())</f>
        <v>#N/A</v>
      </c>
      <c r="O5" s="6"/>
      <c r="P5" s="20"/>
      <c r="Q5" s="11"/>
      <c r="R5" s="6"/>
      <c r="S5" s="21"/>
      <c r="U5" s="7" t="s">
        <v>24</v>
      </c>
      <c r="V5" s="8" t="e">
        <f>IF(V4&gt;0, V3/V4, NA())</f>
        <v>#N/A</v>
      </c>
    </row>
    <row r="6" spans="1:22" ht="15.75" thickBot="1" x14ac:dyDescent="0.3">
      <c r="B6" s="6"/>
      <c r="C6" s="21"/>
      <c r="D6" s="11"/>
      <c r="E6" s="6"/>
      <c r="F6" s="21"/>
      <c r="G6" s="6"/>
      <c r="H6" s="6"/>
      <c r="I6" s="21"/>
      <c r="K6" s="9"/>
      <c r="L6" s="10"/>
      <c r="O6" s="6"/>
      <c r="P6" s="20"/>
      <c r="Q6" s="11"/>
      <c r="R6" s="6"/>
      <c r="S6" s="21"/>
    </row>
    <row r="7" spans="1:22" ht="15.75" customHeight="1" x14ac:dyDescent="0.25">
      <c r="B7" s="6"/>
      <c r="C7" s="21"/>
      <c r="D7" s="11"/>
      <c r="E7" s="6"/>
      <c r="F7" s="21"/>
      <c r="G7" s="6"/>
      <c r="H7" s="6"/>
      <c r="I7" s="21"/>
      <c r="K7" s="45" t="s">
        <v>25</v>
      </c>
      <c r="L7" s="46"/>
      <c r="O7" s="6"/>
      <c r="P7" s="20"/>
      <c r="Q7" s="11"/>
      <c r="R7" s="6"/>
      <c r="S7" s="21"/>
      <c r="U7" s="35" t="s">
        <v>26</v>
      </c>
      <c r="V7" s="36"/>
    </row>
    <row r="8" spans="1:22" ht="15.75" thickBot="1" x14ac:dyDescent="0.3">
      <c r="B8" s="6"/>
      <c r="C8" s="21"/>
      <c r="D8" s="11"/>
      <c r="E8" s="6"/>
      <c r="F8" s="21"/>
      <c r="G8" s="6"/>
      <c r="H8" s="6"/>
      <c r="I8" s="21"/>
      <c r="K8" s="47"/>
      <c r="L8" s="48"/>
      <c r="O8" s="6"/>
      <c r="P8" s="20"/>
      <c r="Q8" s="11"/>
      <c r="R8" s="6"/>
      <c r="S8" s="21"/>
      <c r="U8" s="37"/>
      <c r="V8" s="38"/>
    </row>
    <row r="9" spans="1:22" x14ac:dyDescent="0.25">
      <c r="B9" s="6"/>
      <c r="C9" s="21"/>
      <c r="D9" s="11"/>
      <c r="E9" s="6"/>
      <c r="F9" s="21"/>
      <c r="G9" s="6"/>
      <c r="H9" s="6"/>
      <c r="I9" s="21"/>
      <c r="K9" s="4" t="s">
        <v>27</v>
      </c>
      <c r="L9" s="5">
        <f>COUNTIF(Table15352434[Offered Patient Education on Missed Treatment],"Yes")</f>
        <v>0</v>
      </c>
      <c r="O9" s="6"/>
      <c r="P9" s="21"/>
      <c r="Q9" s="11"/>
      <c r="R9" s="6"/>
      <c r="S9" s="21"/>
      <c r="U9" s="4" t="s">
        <v>3</v>
      </c>
      <c r="V9" s="5">
        <f>COUNT(Table1462763735[Date of Shortened Treatment (MM/DD/YY)])</f>
        <v>0</v>
      </c>
    </row>
    <row r="10" spans="1:22" ht="15.75" thickBot="1" x14ac:dyDescent="0.3">
      <c r="B10" s="6"/>
      <c r="C10" s="21"/>
      <c r="D10" s="11"/>
      <c r="E10" s="6"/>
      <c r="F10" s="21"/>
      <c r="G10" s="6"/>
      <c r="H10" s="6"/>
      <c r="I10" s="21"/>
      <c r="K10" s="2" t="s">
        <v>22</v>
      </c>
      <c r="L10" s="3">
        <f>COUNT(Table15352434[Date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26" t="s">
        <v>34</v>
      </c>
      <c r="L21" s="5">
        <f>COUNTIF(Table15352434[[Patient Attended Rescheduled Treatment  ]],"Yes")</f>
        <v>0</v>
      </c>
      <c r="O21" s="6"/>
      <c r="P21" s="21"/>
      <c r="Q21" s="11"/>
      <c r="R21" s="6"/>
      <c r="S21" s="21"/>
    </row>
    <row r="22" spans="2:19" ht="15.75" thickBot="1" x14ac:dyDescent="0.3">
      <c r="B22" s="6"/>
      <c r="C22" s="21"/>
      <c r="D22" s="11"/>
      <c r="E22" s="6"/>
      <c r="F22" s="21"/>
      <c r="G22" s="6"/>
      <c r="H22" s="6"/>
      <c r="I22" s="21"/>
      <c r="K22" s="2" t="s">
        <v>22</v>
      </c>
      <c r="L22" s="3">
        <f>COUNT(Table15352434[Date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K19:L20"/>
    <mergeCell ref="A1:I1"/>
    <mergeCell ref="K1:L1"/>
    <mergeCell ref="N1:S1"/>
    <mergeCell ref="U12:V13"/>
    <mergeCell ref="U1:V1"/>
    <mergeCell ref="K2:L2"/>
    <mergeCell ref="U2:V2"/>
    <mergeCell ref="U7:V8"/>
    <mergeCell ref="K7:L8"/>
    <mergeCell ref="K13:L14"/>
  </mergeCells>
  <conditionalFormatting sqref="E3:E33 H3:H33">
    <cfRule type="cellIs" dxfId="83" priority="6" operator="equal">
      <formula>"No"</formula>
    </cfRule>
  </conditionalFormatting>
  <conditionalFormatting sqref="E3:E33">
    <cfRule type="cellIs" dxfId="82" priority="7" operator="equal">
      <formula>"Pending"</formula>
    </cfRule>
  </conditionalFormatting>
  <conditionalFormatting sqref="F3:G33">
    <cfRule type="expression" dxfId="81" priority="3">
      <formula>$E3="No"</formula>
    </cfRule>
  </conditionalFormatting>
  <conditionalFormatting sqref="G3:G33">
    <cfRule type="cellIs" dxfId="80" priority="4" operator="equal">
      <formula>"No"</formula>
    </cfRule>
  </conditionalFormatting>
  <conditionalFormatting sqref="I3:I33">
    <cfRule type="expression" dxfId="79" priority="2">
      <formula>$H3="No"</formula>
    </cfRule>
  </conditionalFormatting>
  <conditionalFormatting sqref="R3:R33">
    <cfRule type="cellIs" dxfId="78" priority="5" operator="equal">
      <formula>"No"</formula>
    </cfRule>
  </conditionalFormatting>
  <conditionalFormatting sqref="S3:S33">
    <cfRule type="expression" dxfId="77" priority="1">
      <formula>$R3="No"</formula>
    </cfRule>
  </conditionalFormatting>
  <dataValidations count="4">
    <dataValidation type="list" allowBlank="1" showInputMessage="1" showErrorMessage="1" sqref="E3:E33" xr:uid="{89908881-0A84-43A9-A0FB-6DE5053F80DE}">
      <formula1>"Yes, No, Pending"</formula1>
    </dataValidation>
    <dataValidation type="list" allowBlank="1" showInputMessage="1" showErrorMessage="1" sqref="B3:B33 O3:O33" xr:uid="{0BC42974-EE54-4AEF-92B3-C8F0D31A395D}">
      <formula1>"MWF, TTS"</formula1>
    </dataValidation>
    <dataValidation type="list" allowBlank="1" showInputMessage="1" showErrorMessage="1" sqref="R3:R33 G3:H33" xr:uid="{C1009883-2055-42D2-A813-3087B94D6245}">
      <formula1>"Yes, No"</formula1>
    </dataValidation>
    <dataValidation type="custom" allowBlank="1" showInputMessage="1" showErrorMessage="1" errorTitle="Invalid Date" error="Rescheduled treatment must occur on or after the missed treatment date and within two days of the originally scheduled date." sqref="F3:F33" xr:uid="{8D69502F-FEB5-4F3D-97A6-9D07C8184F44}">
      <formula1>AND(F3&gt;=C3, F3&lt;=C3+2)</formula1>
    </dataValidation>
  </dataValidation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12AFB-E25D-4E34-A421-25C7EEFF5A97}">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6</v>
      </c>
      <c r="C2" s="19" t="s">
        <v>7</v>
      </c>
      <c r="D2" s="18" t="s">
        <v>8</v>
      </c>
      <c r="E2" s="19" t="s">
        <v>9</v>
      </c>
      <c r="F2" s="18" t="s">
        <v>10</v>
      </c>
      <c r="G2" s="18" t="s">
        <v>35</v>
      </c>
      <c r="H2" s="18" t="s">
        <v>12</v>
      </c>
      <c r="I2" s="18" t="s">
        <v>13</v>
      </c>
      <c r="K2" s="43" t="s">
        <v>14</v>
      </c>
      <c r="L2" s="44"/>
      <c r="N2" s="18" t="s">
        <v>5</v>
      </c>
      <c r="O2" s="18" t="s">
        <v>6</v>
      </c>
      <c r="P2" s="19" t="s">
        <v>36</v>
      </c>
      <c r="Q2" s="19" t="s">
        <v>17</v>
      </c>
      <c r="R2" s="18" t="s">
        <v>18</v>
      </c>
      <c r="S2" s="18" t="s">
        <v>13</v>
      </c>
      <c r="U2" s="43" t="s">
        <v>19</v>
      </c>
      <c r="V2" s="44"/>
    </row>
    <row r="3" spans="1:22" x14ac:dyDescent="0.25">
      <c r="A3" s="1"/>
      <c r="B3" s="6"/>
      <c r="C3" s="20"/>
      <c r="D3" s="11"/>
      <c r="E3" s="6"/>
      <c r="F3" s="21"/>
      <c r="G3" s="6"/>
      <c r="H3" s="6"/>
      <c r="I3" s="21"/>
      <c r="K3" s="4" t="s">
        <v>20</v>
      </c>
      <c r="L3" s="5">
        <f>COUNTIF(Table1535243446[[Rescheduled Treatment Offered ]],"Yes")</f>
        <v>0</v>
      </c>
      <c r="N3" s="1"/>
      <c r="O3" s="6"/>
      <c r="P3" s="20"/>
      <c r="Q3" s="11"/>
      <c r="R3" s="6"/>
      <c r="S3" s="21"/>
      <c r="U3" s="4" t="s">
        <v>21</v>
      </c>
      <c r="V3" s="5">
        <f>COUNT(Table146276373547[Date Education Completed (MM/DD/YY)])</f>
        <v>0</v>
      </c>
    </row>
    <row r="4" spans="1:22" ht="15.75" thickBot="1" x14ac:dyDescent="0.3">
      <c r="B4" s="6"/>
      <c r="C4" s="21"/>
      <c r="D4" s="11"/>
      <c r="E4" s="6"/>
      <c r="F4" s="21"/>
      <c r="G4" s="6"/>
      <c r="H4" s="6"/>
      <c r="I4" s="21"/>
      <c r="K4" s="2" t="s">
        <v>22</v>
      </c>
      <c r="L4" s="3">
        <f>COUNT(Table1535243446[Date of Missed Treatment (MM/DD/YY)])</f>
        <v>0</v>
      </c>
      <c r="O4" s="6"/>
      <c r="P4" s="21"/>
      <c r="Q4" s="11"/>
      <c r="R4" s="6"/>
      <c r="S4" s="21"/>
      <c r="U4" s="2" t="s">
        <v>23</v>
      </c>
      <c r="V4" s="3">
        <f>COUNT(Table146276373547[Date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COUNTIF(Table1535243446[Offered Patient Education on Missed Treatment],"Yes")</f>
        <v>0</v>
      </c>
      <c r="O9" s="6"/>
      <c r="P9" s="21"/>
      <c r="Q9" s="11"/>
      <c r="R9" s="6"/>
      <c r="S9" s="21"/>
      <c r="U9" s="4" t="s">
        <v>3</v>
      </c>
      <c r="V9" s="5">
        <f>COUNT(Table146276373547[Date of Shortened treatment (MM/DD/YY)])</f>
        <v>0</v>
      </c>
    </row>
    <row r="10" spans="1:22" ht="15.75" thickBot="1" x14ac:dyDescent="0.3">
      <c r="B10" s="6"/>
      <c r="C10" s="21"/>
      <c r="D10" s="11"/>
      <c r="E10" s="6"/>
      <c r="F10" s="21"/>
      <c r="G10" s="6"/>
      <c r="H10" s="6"/>
      <c r="I10" s="21"/>
      <c r="K10" s="2" t="s">
        <v>22</v>
      </c>
      <c r="L10" s="3">
        <f>COUNT(Table1535243446[Date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COUNTIF(Table1535243446[[Patient Attended Rescheduled Treatment ]],"Yes")</f>
        <v>0</v>
      </c>
      <c r="O21" s="6"/>
      <c r="P21" s="21"/>
      <c r="Q21" s="11"/>
      <c r="R21" s="6"/>
      <c r="S21" s="21"/>
    </row>
    <row r="22" spans="2:19" ht="15.75" thickBot="1" x14ac:dyDescent="0.3">
      <c r="B22" s="6"/>
      <c r="C22" s="21"/>
      <c r="D22" s="11"/>
      <c r="E22" s="6"/>
      <c r="F22" s="21"/>
      <c r="G22" s="6"/>
      <c r="H22" s="6"/>
      <c r="I22" s="21"/>
      <c r="K22" s="2" t="s">
        <v>22</v>
      </c>
      <c r="L22" s="3">
        <f>COUNT(Table1535243446[Date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76" priority="6" operator="equal">
      <formula>"No"</formula>
    </cfRule>
  </conditionalFormatting>
  <conditionalFormatting sqref="E3:E33">
    <cfRule type="cellIs" dxfId="75" priority="7" operator="equal">
      <formula>"Pending"</formula>
    </cfRule>
  </conditionalFormatting>
  <conditionalFormatting sqref="F3:G33">
    <cfRule type="expression" dxfId="74" priority="3">
      <formula>$E3="No"</formula>
    </cfRule>
  </conditionalFormatting>
  <conditionalFormatting sqref="G3:G33">
    <cfRule type="cellIs" dxfId="73" priority="4" operator="equal">
      <formula>"No"</formula>
    </cfRule>
  </conditionalFormatting>
  <conditionalFormatting sqref="I3:I33">
    <cfRule type="expression" dxfId="72" priority="2">
      <formula>$H3="No"</formula>
    </cfRule>
  </conditionalFormatting>
  <conditionalFormatting sqref="R3:R33">
    <cfRule type="cellIs" dxfId="71" priority="5" operator="equal">
      <formula>"No"</formula>
    </cfRule>
  </conditionalFormatting>
  <conditionalFormatting sqref="S3:S33">
    <cfRule type="expression" dxfId="70" priority="1">
      <formula>$R3="No"</formula>
    </cfRule>
  </conditionalFormatting>
  <dataValidations count="4">
    <dataValidation type="custom" allowBlank="1" showInputMessage="1" showErrorMessage="1" errorTitle="Invalid Date" error="Rescheduled treatment must occur on or after the missed treatment date and within two days of the originally scheduled date." sqref="F3:F33" xr:uid="{C4DA4701-4E93-4E33-A194-B90F45FE3DDA}">
      <formula1>AND(F3&gt;=C3, F3&lt;=C3+2)</formula1>
    </dataValidation>
    <dataValidation type="list" allowBlank="1" showInputMessage="1" showErrorMessage="1" sqref="R3:R33 G3:H33" xr:uid="{A8C7F6AA-B78E-4677-A4B6-6239A0C9C3A6}">
      <formula1>"Yes, No"</formula1>
    </dataValidation>
    <dataValidation type="list" allowBlank="1" showInputMessage="1" showErrorMessage="1" sqref="B3:B33 O3:O33" xr:uid="{BD1FB310-8DE0-476C-9BEF-A4F6E769484A}">
      <formula1>"MWF, TTS"</formula1>
    </dataValidation>
    <dataValidation type="list" allowBlank="1" showInputMessage="1" showErrorMessage="1" sqref="E3:E33" xr:uid="{1FC9841D-933A-44C0-BBF3-174E0B031B60}">
      <formula1>"Yes, No, Pending"</formula1>
    </dataValidation>
  </dataValidations>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13FD4-72D4-4ED5-828D-66773A44782B}">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6</v>
      </c>
      <c r="C2" s="19" t="s">
        <v>7</v>
      </c>
      <c r="D2" s="18" t="s">
        <v>8</v>
      </c>
      <c r="E2" s="19" t="s">
        <v>9</v>
      </c>
      <c r="F2" s="18" t="s">
        <v>10</v>
      </c>
      <c r="G2" s="18" t="s">
        <v>35</v>
      </c>
      <c r="H2" s="18" t="s">
        <v>12</v>
      </c>
      <c r="I2" s="18" t="s">
        <v>13</v>
      </c>
      <c r="K2" s="43" t="s">
        <v>14</v>
      </c>
      <c r="L2" s="44"/>
      <c r="N2" s="18" t="s">
        <v>5</v>
      </c>
      <c r="O2" s="18" t="s">
        <v>15</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COUNTIF(Table153524344648[[Rescheduled Treatment Offered ]],"Yes")</f>
        <v>0</v>
      </c>
      <c r="N3" s="1"/>
      <c r="O3" s="6"/>
      <c r="P3" s="20"/>
      <c r="Q3" s="11"/>
      <c r="R3" s="6"/>
      <c r="S3" s="21"/>
      <c r="U3" s="4" t="s">
        <v>37</v>
      </c>
      <c r="V3" s="5">
        <f>COUNT(Table14627637354749[Date Education Completed (MM/DD/YY)])</f>
        <v>0</v>
      </c>
    </row>
    <row r="4" spans="1:22" ht="15.75" thickBot="1" x14ac:dyDescent="0.3">
      <c r="B4" s="6"/>
      <c r="C4" s="21"/>
      <c r="D4" s="11"/>
      <c r="E4" s="6"/>
      <c r="F4" s="21"/>
      <c r="G4" s="6"/>
      <c r="H4" s="6"/>
      <c r="I4" s="21"/>
      <c r="K4" s="2" t="s">
        <v>22</v>
      </c>
      <c r="L4" s="3">
        <f>COUNT(Table153524344648[Date of Missed Treatment (MM/DD/YY)])</f>
        <v>0</v>
      </c>
      <c r="O4" s="6"/>
      <c r="P4" s="21"/>
      <c r="Q4" s="11"/>
      <c r="R4" s="6"/>
      <c r="S4" s="21"/>
      <c r="U4" s="2" t="s">
        <v>23</v>
      </c>
      <c r="V4" s="3">
        <f>COUNT(Table14627637354749[Date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COUNTIF(Table153524344648[Offered Patient Education on Missed Treatment],"Yes")</f>
        <v>0</v>
      </c>
      <c r="O9" s="6"/>
      <c r="P9" s="21"/>
      <c r="Q9" s="11"/>
      <c r="R9" s="6"/>
      <c r="S9" s="21"/>
      <c r="U9" s="4" t="s">
        <v>3</v>
      </c>
      <c r="V9" s="5">
        <f>COUNT(Table14627637354749[Date of Shortened  Treatment (MM/DD/YY)])</f>
        <v>0</v>
      </c>
    </row>
    <row r="10" spans="1:22" ht="15.75" thickBot="1" x14ac:dyDescent="0.3">
      <c r="B10" s="6"/>
      <c r="C10" s="21"/>
      <c r="D10" s="11"/>
      <c r="E10" s="6"/>
      <c r="F10" s="21"/>
      <c r="G10" s="6"/>
      <c r="H10" s="6"/>
      <c r="I10" s="21"/>
      <c r="K10" s="2" t="s">
        <v>22</v>
      </c>
      <c r="L10" s="3">
        <f>COUNT(Table153524344648[Date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COUNTIF(Table153524344648[[Patient Attended Rescheduled Treatment ]],"Yes")</f>
        <v>0</v>
      </c>
      <c r="O21" s="6"/>
      <c r="P21" s="21"/>
      <c r="Q21" s="11"/>
      <c r="R21" s="6"/>
      <c r="S21" s="21"/>
    </row>
    <row r="22" spans="2:19" ht="15.75" thickBot="1" x14ac:dyDescent="0.3">
      <c r="B22" s="6"/>
      <c r="C22" s="21"/>
      <c r="D22" s="11"/>
      <c r="E22" s="6"/>
      <c r="F22" s="21"/>
      <c r="G22" s="6"/>
      <c r="H22" s="6"/>
      <c r="I22" s="21"/>
      <c r="K22" s="2" t="s">
        <v>22</v>
      </c>
      <c r="L22" s="3">
        <f>COUNT(Table153524344648[Date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69" priority="6" operator="equal">
      <formula>"No"</formula>
    </cfRule>
  </conditionalFormatting>
  <conditionalFormatting sqref="E3:E33">
    <cfRule type="cellIs" dxfId="68" priority="7" operator="equal">
      <formula>"Pending"</formula>
    </cfRule>
  </conditionalFormatting>
  <conditionalFormatting sqref="F3:G33">
    <cfRule type="expression" dxfId="67" priority="3">
      <formula>$E3="No"</formula>
    </cfRule>
  </conditionalFormatting>
  <conditionalFormatting sqref="G3:G33">
    <cfRule type="cellIs" dxfId="66" priority="4" operator="equal">
      <formula>"No"</formula>
    </cfRule>
  </conditionalFormatting>
  <conditionalFormatting sqref="I3:I33">
    <cfRule type="expression" dxfId="65" priority="2">
      <formula>$H3="No"</formula>
    </cfRule>
  </conditionalFormatting>
  <conditionalFormatting sqref="R3:R33">
    <cfRule type="cellIs" dxfId="64" priority="5" operator="equal">
      <formula>"No"</formula>
    </cfRule>
  </conditionalFormatting>
  <conditionalFormatting sqref="S3:S33">
    <cfRule type="expression" dxfId="63" priority="1">
      <formula>$R3="No"</formula>
    </cfRule>
  </conditionalFormatting>
  <dataValidations count="4">
    <dataValidation type="list" allowBlank="1" showInputMessage="1" showErrorMessage="1" sqref="E3:E33" xr:uid="{6FEBAD22-76B2-4D04-95F3-C234C06C9F75}">
      <formula1>"Yes, No, Pending"</formula1>
    </dataValidation>
    <dataValidation type="list" allowBlank="1" showInputMessage="1" showErrorMessage="1" sqref="B3:B33 O3:O33" xr:uid="{C694D0E9-67B3-4D1D-9A20-3AB512847421}">
      <formula1>"MWF, TTS"</formula1>
    </dataValidation>
    <dataValidation type="list" allowBlank="1" showInputMessage="1" showErrorMessage="1" sqref="R3:R33 G3:H33" xr:uid="{7CD6C610-584B-43A8-B739-DE4450DAB727}">
      <formula1>"Yes, No"</formula1>
    </dataValidation>
    <dataValidation type="custom" allowBlank="1" showInputMessage="1" showErrorMessage="1" errorTitle="Invalid Date" error="Rescheduled treatment must occur on or after the missed treatment date and within two days of the originally scheduled date." sqref="F3:F33" xr:uid="{14581CDD-5B35-4D5C-9332-BC834C04EC90}">
      <formula1>AND(F3&gt;=C3, F3&lt;=C3+2)</formula1>
    </dataValidation>
  </dataValidations>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AB55-9DEB-46FE-8356-18AF1DAC9BDF}">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6</v>
      </c>
      <c r="C2" s="19" t="s">
        <v>7</v>
      </c>
      <c r="D2" s="18" t="s">
        <v>8</v>
      </c>
      <c r="E2" s="19" t="s">
        <v>9</v>
      </c>
      <c r="F2" s="18" t="s">
        <v>10</v>
      </c>
      <c r="G2" s="18" t="s">
        <v>70</v>
      </c>
      <c r="H2" s="18" t="s">
        <v>12</v>
      </c>
      <c r="I2" s="18" t="s">
        <v>13</v>
      </c>
      <c r="K2" s="43" t="s">
        <v>14</v>
      </c>
      <c r="L2" s="44"/>
      <c r="N2" s="18" t="s">
        <v>5</v>
      </c>
      <c r="O2" s="18" t="s">
        <v>15</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COUNTIF(Table15352434464850[[Rescheduled Treatment Offered ]],"Yes")</f>
        <v>0</v>
      </c>
      <c r="N3" s="1"/>
      <c r="O3" s="6"/>
      <c r="P3" s="20"/>
      <c r="Q3" s="11"/>
      <c r="R3" s="6"/>
      <c r="S3" s="21"/>
      <c r="U3" s="4" t="s">
        <v>37</v>
      </c>
      <c r="V3" s="5">
        <f>COUNT(Table1462763735474951[Date Education Completed (MM/DD/YY)])</f>
        <v>0</v>
      </c>
    </row>
    <row r="4" spans="1:22" ht="15.75" thickBot="1" x14ac:dyDescent="0.3">
      <c r="B4" s="6"/>
      <c r="C4" s="21"/>
      <c r="D4" s="11"/>
      <c r="E4" s="6"/>
      <c r="F4" s="21"/>
      <c r="G4" s="6"/>
      <c r="H4" s="6"/>
      <c r="I4" s="21"/>
      <c r="K4" s="2" t="s">
        <v>22</v>
      </c>
      <c r="L4" s="3">
        <f>COUNT(Table15352434464850[Date of Missed Treatment (MM/DD/YY)])</f>
        <v>0</v>
      </c>
      <c r="O4" s="6"/>
      <c r="P4" s="21"/>
      <c r="Q4" s="11"/>
      <c r="R4" s="6"/>
      <c r="S4" s="21"/>
      <c r="U4" s="2" t="s">
        <v>23</v>
      </c>
      <c r="V4" s="3">
        <f>COUNT(Table1462763735474951[Date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COUNTIF(Table15352434464850[Offered Patient Education on Missed Treatment],"Yes")</f>
        <v>0</v>
      </c>
      <c r="O9" s="6"/>
      <c r="P9" s="21"/>
      <c r="Q9" s="11"/>
      <c r="R9" s="6"/>
      <c r="S9" s="21"/>
      <c r="U9" s="4" t="s">
        <v>3</v>
      </c>
      <c r="V9" s="5">
        <f>COUNT(Table1462763735474951[Date of Shortened  Treatment (MM/DD/YY)])</f>
        <v>0</v>
      </c>
    </row>
    <row r="10" spans="1:22" ht="15.75" thickBot="1" x14ac:dyDescent="0.3">
      <c r="B10" s="6"/>
      <c r="C10" s="21"/>
      <c r="D10" s="11"/>
      <c r="E10" s="6"/>
      <c r="F10" s="21"/>
      <c r="G10" s="6"/>
      <c r="H10" s="6"/>
      <c r="I10" s="21"/>
      <c r="K10" s="2" t="s">
        <v>22</v>
      </c>
      <c r="L10" s="3">
        <f>COUNT(Table15352434464850[Date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COUNT(Table15352434464850[Date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COUNT(Table15352434464850[Date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COUNTIF(Table15352434464850[Patient Attended Rescheduled Treatment],"Yes")</f>
        <v>0</v>
      </c>
      <c r="O21" s="6"/>
      <c r="P21" s="21"/>
      <c r="Q21" s="11"/>
      <c r="R21" s="6"/>
      <c r="S21" s="21"/>
    </row>
    <row r="22" spans="2:19" ht="15.75" thickBot="1" x14ac:dyDescent="0.3">
      <c r="B22" s="6"/>
      <c r="C22" s="21"/>
      <c r="D22" s="11"/>
      <c r="E22" s="6"/>
      <c r="F22" s="21"/>
      <c r="G22" s="6"/>
      <c r="H22" s="6"/>
      <c r="I22" s="21"/>
      <c r="K22" s="2" t="s">
        <v>22</v>
      </c>
      <c r="L22" s="3">
        <f>COUNT(Table15352434464850[Date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62" priority="6" operator="equal">
      <formula>"No"</formula>
    </cfRule>
  </conditionalFormatting>
  <conditionalFormatting sqref="E3:E33">
    <cfRule type="cellIs" dxfId="61" priority="7" operator="equal">
      <formula>"Pending"</formula>
    </cfRule>
  </conditionalFormatting>
  <conditionalFormatting sqref="F3:G33">
    <cfRule type="expression" dxfId="60" priority="3">
      <formula>$E3="No"</formula>
    </cfRule>
  </conditionalFormatting>
  <conditionalFormatting sqref="G3:G33">
    <cfRule type="cellIs" dxfId="59" priority="4" operator="equal">
      <formula>"No"</formula>
    </cfRule>
  </conditionalFormatting>
  <conditionalFormatting sqref="I3:I33">
    <cfRule type="expression" dxfId="58" priority="2">
      <formula>$H3="No"</formula>
    </cfRule>
  </conditionalFormatting>
  <conditionalFormatting sqref="R3:R33">
    <cfRule type="cellIs" dxfId="57" priority="5" operator="equal">
      <formula>"No"</formula>
    </cfRule>
  </conditionalFormatting>
  <conditionalFormatting sqref="S3:S33">
    <cfRule type="expression" dxfId="56" priority="1">
      <formula>$R3="No"</formula>
    </cfRule>
  </conditionalFormatting>
  <dataValidations count="4">
    <dataValidation type="custom" allowBlank="1" showInputMessage="1" showErrorMessage="1" errorTitle="Invalid Date" error="Rescheduled treatment must occur on or after the missed treatment date and within two days of the originally scheduled date." sqref="F3:F33" xr:uid="{331B83E6-C1CB-4883-8DF0-356CF956EF2D}">
      <formula1>AND(F3&gt;=C3, F3&lt;=C3+2)</formula1>
    </dataValidation>
    <dataValidation type="list" allowBlank="1" showInputMessage="1" showErrorMessage="1" sqref="R3:R33 G3:H33" xr:uid="{AA0D0ABF-A15E-471D-957F-3E8419EDDC30}">
      <formula1>"Yes, No"</formula1>
    </dataValidation>
    <dataValidation type="list" allowBlank="1" showInputMessage="1" showErrorMessage="1" sqref="B3:B33 O3:O33" xr:uid="{B6BD5118-B36E-4506-86F9-2789595A972D}">
      <formula1>"MWF, TTS"</formula1>
    </dataValidation>
    <dataValidation type="list" allowBlank="1" showInputMessage="1" showErrorMessage="1" sqref="E3:E33" xr:uid="{88F5EBA8-BEC6-4852-AD7F-BC925D4F9E8E}">
      <formula1>"Yes, No, Pending"</formula1>
    </dataValidation>
  </dataValidations>
  <pageMargins left="0.7" right="0.7" top="0.75" bottom="0.75" header="0.3" footer="0.3"/>
  <pageSetup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0BFFB-C7AF-428E-9B0F-23E5956D4DA5}">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6</v>
      </c>
      <c r="C2" s="19" t="s">
        <v>7</v>
      </c>
      <c r="D2" s="18" t="s">
        <v>8</v>
      </c>
      <c r="E2" s="19" t="s">
        <v>9</v>
      </c>
      <c r="F2" s="18" t="s">
        <v>10</v>
      </c>
      <c r="G2" s="18" t="s">
        <v>35</v>
      </c>
      <c r="H2" s="18" t="s">
        <v>12</v>
      </c>
      <c r="I2" s="18" t="s">
        <v>13</v>
      </c>
      <c r="K2" s="43" t="s">
        <v>14</v>
      </c>
      <c r="L2" s="44"/>
      <c r="N2" s="18" t="s">
        <v>5</v>
      </c>
      <c r="O2" s="18" t="s">
        <v>15</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COUNTIF(Table1535243446485052[[Rescheduled Treatment Offered ]],"Yes")</f>
        <v>0</v>
      </c>
      <c r="N3" s="1"/>
      <c r="O3" s="6"/>
      <c r="P3" s="20"/>
      <c r="Q3" s="11"/>
      <c r="R3" s="6"/>
      <c r="S3" s="21"/>
      <c r="U3" s="4" t="s">
        <v>37</v>
      </c>
      <c r="V3" s="5">
        <f>COUNT(Table146276373547495153[Date Education Completed (MM/DD/YY)])</f>
        <v>0</v>
      </c>
    </row>
    <row r="4" spans="1:22" ht="15.75" thickBot="1" x14ac:dyDescent="0.3">
      <c r="B4" s="6"/>
      <c r="C4" s="21"/>
      <c r="D4" s="11"/>
      <c r="E4" s="6"/>
      <c r="F4" s="21"/>
      <c r="G4" s="6"/>
      <c r="H4" s="6"/>
      <c r="I4" s="21"/>
      <c r="K4" s="2" t="s">
        <v>22</v>
      </c>
      <c r="L4" s="3">
        <f>COUNT(Table1535243446485052[Date of Missed Treatment (MM/DD/YY)])</f>
        <v>0</v>
      </c>
      <c r="O4" s="6"/>
      <c r="P4" s="21"/>
      <c r="Q4" s="11"/>
      <c r="R4" s="6"/>
      <c r="S4" s="21"/>
      <c r="U4" s="2" t="s">
        <v>23</v>
      </c>
      <c r="V4" s="3">
        <f>COUNT(Table146276373547495153[Date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COUNTIF(Table1535243446485052[Offered Patient Education on Missed Treatment],"Yes")</f>
        <v>0</v>
      </c>
      <c r="O9" s="6"/>
      <c r="P9" s="21"/>
      <c r="Q9" s="11"/>
      <c r="R9" s="6"/>
      <c r="S9" s="21"/>
      <c r="U9" s="4" t="s">
        <v>3</v>
      </c>
      <c r="V9" s="5">
        <f>COUNT(Table146276373547495153[Date of Shortened  Treatment (MM/DD/YY)])</f>
        <v>0</v>
      </c>
    </row>
    <row r="10" spans="1:22" ht="15.75" thickBot="1" x14ac:dyDescent="0.3">
      <c r="B10" s="6"/>
      <c r="C10" s="21"/>
      <c r="D10" s="11"/>
      <c r="E10" s="6"/>
      <c r="F10" s="21"/>
      <c r="G10" s="6"/>
      <c r="H10" s="6"/>
      <c r="I10" s="21"/>
      <c r="K10" s="2" t="s">
        <v>22</v>
      </c>
      <c r="L10" s="3">
        <f>COUNT(Table1535243446485052[Date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COUNT(Table1535243446485052[Date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COUNT(Table1535243446485052[Date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COUNTIF(Table1535243446485052[[Patient Attended Rescheduled Treatment ]],"Yes")</f>
        <v>0</v>
      </c>
      <c r="O21" s="6"/>
      <c r="P21" s="21"/>
      <c r="Q21" s="11"/>
      <c r="R21" s="6"/>
      <c r="S21" s="21"/>
    </row>
    <row r="22" spans="2:19" ht="15.75" thickBot="1" x14ac:dyDescent="0.3">
      <c r="B22" s="6"/>
      <c r="C22" s="21"/>
      <c r="D22" s="11"/>
      <c r="E22" s="6"/>
      <c r="F22" s="21"/>
      <c r="G22" s="6"/>
      <c r="H22" s="6"/>
      <c r="I22" s="21"/>
      <c r="K22" s="2" t="s">
        <v>22</v>
      </c>
      <c r="L22" s="3">
        <f>COUNT(Table1535243446485052[Date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55" priority="6" operator="equal">
      <formula>"No"</formula>
    </cfRule>
  </conditionalFormatting>
  <conditionalFormatting sqref="E3:E33">
    <cfRule type="cellIs" dxfId="54" priority="7" operator="equal">
      <formula>"Pending"</formula>
    </cfRule>
  </conditionalFormatting>
  <conditionalFormatting sqref="F3:G33">
    <cfRule type="expression" dxfId="53" priority="3">
      <formula>$E3="No"</formula>
    </cfRule>
  </conditionalFormatting>
  <conditionalFormatting sqref="G3:G33">
    <cfRule type="cellIs" dxfId="52" priority="4" operator="equal">
      <formula>"No"</formula>
    </cfRule>
  </conditionalFormatting>
  <conditionalFormatting sqref="I3:I33">
    <cfRule type="expression" dxfId="51" priority="2">
      <formula>$H3="No"</formula>
    </cfRule>
  </conditionalFormatting>
  <conditionalFormatting sqref="R3:R33">
    <cfRule type="cellIs" dxfId="50" priority="5" operator="equal">
      <formula>"No"</formula>
    </cfRule>
  </conditionalFormatting>
  <conditionalFormatting sqref="S3:S33">
    <cfRule type="expression" dxfId="49" priority="1">
      <formula>$R3="No"</formula>
    </cfRule>
  </conditionalFormatting>
  <dataValidations count="4">
    <dataValidation type="list" allowBlank="1" showInputMessage="1" showErrorMessage="1" sqref="E3:E33" xr:uid="{3EB05EBA-1CF8-462D-8485-292C10602CA4}">
      <formula1>"Yes, No, Pending"</formula1>
    </dataValidation>
    <dataValidation type="list" allowBlank="1" showInputMessage="1" showErrorMessage="1" sqref="B3:B33 O3:O33" xr:uid="{97CBFAFA-C12D-4D1C-9D4F-6244416C7427}">
      <formula1>"MWF, TTS"</formula1>
    </dataValidation>
    <dataValidation type="list" allowBlank="1" showInputMessage="1" showErrorMessage="1" sqref="R3:R33 G3:H33" xr:uid="{BD72ED83-47E4-4A77-9C5A-EAE3C0E21C26}">
      <formula1>"Yes, No"</formula1>
    </dataValidation>
    <dataValidation type="custom" allowBlank="1" showInputMessage="1" showErrorMessage="1" errorTitle="Invalid Date" error="Rescheduled treatment must occur on or after the missed treatment date and within two days of the originally scheduled date." sqref="F3:F33" xr:uid="{6BF62201-FF72-4B1E-96A4-E5E60D6E3700}">
      <formula1>AND(F3&gt;=C3, F3&lt;=C3+2)</formula1>
    </dataValidation>
  </dataValidations>
  <pageMargins left="0.7" right="0.7" top="0.75" bottom="0.75" header="0.3" footer="0.3"/>
  <pageSetup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F2B3-E362-4C5D-B1F0-C0CC48657917}">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15</v>
      </c>
      <c r="C2" s="19" t="s">
        <v>7</v>
      </c>
      <c r="D2" s="18" t="s">
        <v>8</v>
      </c>
      <c r="E2" s="19" t="s">
        <v>9</v>
      </c>
      <c r="F2" s="18" t="s">
        <v>10</v>
      </c>
      <c r="G2" s="18" t="s">
        <v>35</v>
      </c>
      <c r="H2" s="18" t="s">
        <v>12</v>
      </c>
      <c r="I2" s="18" t="s">
        <v>13</v>
      </c>
      <c r="K2" s="43" t="s">
        <v>14</v>
      </c>
      <c r="L2" s="44"/>
      <c r="N2" s="18" t="s">
        <v>5</v>
      </c>
      <c r="O2" s="18" t="s">
        <v>15</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COUNTIF(Table153524344648505254[[Rescheduled Treatment Offered ]],"Yes")</f>
        <v>0</v>
      </c>
      <c r="N3" s="1"/>
      <c r="O3" s="6"/>
      <c r="P3" s="20"/>
      <c r="Q3" s="11"/>
      <c r="R3" s="6"/>
      <c r="S3" s="21"/>
      <c r="U3" s="4" t="s">
        <v>37</v>
      </c>
      <c r="V3" s="5">
        <f>COUNT(Table14627637354749515355[Date Education Completed (MM/DD/YY)])</f>
        <v>0</v>
      </c>
    </row>
    <row r="4" spans="1:22" ht="15.75" thickBot="1" x14ac:dyDescent="0.3">
      <c r="B4" s="6"/>
      <c r="C4" s="21"/>
      <c r="D4" s="11"/>
      <c r="E4" s="6"/>
      <c r="F4" s="21"/>
      <c r="G4" s="6"/>
      <c r="H4" s="6"/>
      <c r="I4" s="21"/>
      <c r="K4" s="2" t="s">
        <v>22</v>
      </c>
      <c r="L4" s="3">
        <f>COUNT(Table153524344648505254[Date of Missed Treatment (MM/DD/YY)])</f>
        <v>0</v>
      </c>
      <c r="O4" s="6"/>
      <c r="P4" s="21"/>
      <c r="Q4" s="11"/>
      <c r="R4" s="6"/>
      <c r="S4" s="21"/>
      <c r="U4" s="2" t="s">
        <v>23</v>
      </c>
      <c r="V4" s="3">
        <f>COUNT(Table14627637354749515355[Date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COUNTIF(Table153524344648505254[Offered Patient Education on Missed Treatment],"Yes")</f>
        <v>0</v>
      </c>
      <c r="O9" s="6"/>
      <c r="P9" s="21"/>
      <c r="Q9" s="11"/>
      <c r="R9" s="6"/>
      <c r="S9" s="21"/>
      <c r="U9" s="4" t="s">
        <v>3</v>
      </c>
      <c r="V9" s="5">
        <f>COUNT(Table14627637354749515355[Date of Shortened  Treatment (MM/DD/YY)])</f>
        <v>0</v>
      </c>
    </row>
    <row r="10" spans="1:22" ht="15.75" thickBot="1" x14ac:dyDescent="0.3">
      <c r="B10" s="6"/>
      <c r="C10" s="21"/>
      <c r="D10" s="11"/>
      <c r="E10" s="6"/>
      <c r="F10" s="21"/>
      <c r="G10" s="6"/>
      <c r="H10" s="6"/>
      <c r="I10" s="21"/>
      <c r="K10" s="2" t="s">
        <v>22</v>
      </c>
      <c r="L10" s="3">
        <f>COUNT(Table153524344648505254[Date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COUNT(Table153524344648505254[Date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COUNT(Table153524344648505254[Date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COUNTIF(Table153524344648505254[[Patient Attended Rescheduled Treatment ]],"Yes")</f>
        <v>0</v>
      </c>
      <c r="O21" s="6"/>
      <c r="P21" s="21"/>
      <c r="Q21" s="11"/>
      <c r="R21" s="6"/>
      <c r="S21" s="21"/>
    </row>
    <row r="22" spans="2:19" ht="15.75" thickBot="1" x14ac:dyDescent="0.3">
      <c r="B22" s="6"/>
      <c r="C22" s="21"/>
      <c r="D22" s="11"/>
      <c r="E22" s="6"/>
      <c r="F22" s="21"/>
      <c r="G22" s="6"/>
      <c r="H22" s="6"/>
      <c r="I22" s="21"/>
      <c r="K22" s="2" t="s">
        <v>22</v>
      </c>
      <c r="L22" s="3">
        <f>COUNT(Table153524344648505254[Date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48" priority="6" operator="equal">
      <formula>"No"</formula>
    </cfRule>
  </conditionalFormatting>
  <conditionalFormatting sqref="E3:E33">
    <cfRule type="cellIs" dxfId="47" priority="7" operator="equal">
      <formula>"Pending"</formula>
    </cfRule>
  </conditionalFormatting>
  <conditionalFormatting sqref="F3:G33">
    <cfRule type="expression" dxfId="46" priority="3">
      <formula>$E3="No"</formula>
    </cfRule>
  </conditionalFormatting>
  <conditionalFormatting sqref="G3:G33">
    <cfRule type="cellIs" dxfId="45" priority="4" operator="equal">
      <formula>"No"</formula>
    </cfRule>
  </conditionalFormatting>
  <conditionalFormatting sqref="I3:I33">
    <cfRule type="expression" dxfId="44" priority="2">
      <formula>$H3="No"</formula>
    </cfRule>
  </conditionalFormatting>
  <conditionalFormatting sqref="R3:R33">
    <cfRule type="cellIs" dxfId="43" priority="5" operator="equal">
      <formula>"No"</formula>
    </cfRule>
  </conditionalFormatting>
  <conditionalFormatting sqref="S3:S33">
    <cfRule type="expression" dxfId="42" priority="1">
      <formula>$R3="No"</formula>
    </cfRule>
  </conditionalFormatting>
  <dataValidations count="4">
    <dataValidation type="custom" allowBlank="1" showInputMessage="1" showErrorMessage="1" errorTitle="Invalid Date" error="Rescheduled treatment must occur on or after the missed treatment date and within two days of the originally scheduled date." sqref="F3:F33" xr:uid="{9D28E29D-4FCA-411C-B167-FEA3712239F8}">
      <formula1>AND(F3&gt;=C3, F3&lt;=C3+2)</formula1>
    </dataValidation>
    <dataValidation type="list" allowBlank="1" showInputMessage="1" showErrorMessage="1" sqref="R3:R33 G3:H33" xr:uid="{F6BDF10A-59A7-48C8-9327-83A049C48C74}">
      <formula1>"Yes, No"</formula1>
    </dataValidation>
    <dataValidation type="list" allowBlank="1" showInputMessage="1" showErrorMessage="1" sqref="B3:B33 O3:O33" xr:uid="{0553A164-18EB-4740-B3FC-04D8035C1494}">
      <formula1>"MWF, TTS"</formula1>
    </dataValidation>
    <dataValidation type="list" allowBlank="1" showInputMessage="1" showErrorMessage="1" sqref="E3:E33" xr:uid="{283B3BF0-2A30-43A3-ADA5-A49CEB61799D}">
      <formula1>"Yes, No, Pending"</formula1>
    </dataValidation>
  </dataValidations>
  <pageMargins left="0.7" right="0.7" top="0.75" bottom="0.75" header="0.3" footer="0.3"/>
  <pageSetup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4C88-6B54-446E-B574-8D20D498FA42}">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6</v>
      </c>
      <c r="C2" s="19" t="s">
        <v>7</v>
      </c>
      <c r="D2" s="18" t="s">
        <v>8</v>
      </c>
      <c r="E2" s="19" t="s">
        <v>9</v>
      </c>
      <c r="F2" s="18" t="s">
        <v>10</v>
      </c>
      <c r="G2" s="18" t="s">
        <v>70</v>
      </c>
      <c r="H2" s="18" t="s">
        <v>12</v>
      </c>
      <c r="I2" s="18" t="s">
        <v>13</v>
      </c>
      <c r="K2" s="43" t="s">
        <v>14</v>
      </c>
      <c r="L2" s="44"/>
      <c r="N2" s="18" t="s">
        <v>5</v>
      </c>
      <c r="O2" s="18" t="s">
        <v>15</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COUNTIF(Table15352434464850525456[[Rescheduled Treatment Offered ]],"Yes")</f>
        <v>0</v>
      </c>
      <c r="N3" s="1"/>
      <c r="O3" s="6"/>
      <c r="P3" s="20"/>
      <c r="Q3" s="11"/>
      <c r="R3" s="6"/>
      <c r="S3" s="21"/>
      <c r="U3" s="4" t="s">
        <v>37</v>
      </c>
      <c r="V3" s="5">
        <f>COUNT(Table1462763735474951535557[Date Education Completed (MM/DD/YY)])</f>
        <v>0</v>
      </c>
    </row>
    <row r="4" spans="1:22" ht="15.75" thickBot="1" x14ac:dyDescent="0.3">
      <c r="B4" s="6"/>
      <c r="C4" s="21"/>
      <c r="D4" s="11"/>
      <c r="E4" s="6"/>
      <c r="F4" s="21"/>
      <c r="G4" s="6"/>
      <c r="H4" s="6"/>
      <c r="I4" s="21"/>
      <c r="K4" s="2" t="s">
        <v>22</v>
      </c>
      <c r="L4" s="3">
        <f>COUNT(Table15352434464850525456[Date of Missed Treatment (MM/DD/YY)])</f>
        <v>0</v>
      </c>
      <c r="O4" s="6"/>
      <c r="P4" s="21"/>
      <c r="Q4" s="11"/>
      <c r="R4" s="6"/>
      <c r="S4" s="21"/>
      <c r="U4" s="2" t="s">
        <v>23</v>
      </c>
      <c r="V4" s="3">
        <f>COUNT(Table1462763735474951535557[Date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COUNTIF(Table15352434464850525456[Offered Patient Education on Missed Treatment],"Yes")</f>
        <v>0</v>
      </c>
      <c r="O9" s="6"/>
      <c r="P9" s="21"/>
      <c r="Q9" s="11"/>
      <c r="R9" s="6"/>
      <c r="S9" s="21"/>
      <c r="U9" s="4" t="s">
        <v>3</v>
      </c>
      <c r="V9" s="5">
        <f>COUNT(Table1462763735474951535557[Date of Shortened  Treatment (MM/DD/YY)])</f>
        <v>0</v>
      </c>
    </row>
    <row r="10" spans="1:22" ht="15.75" thickBot="1" x14ac:dyDescent="0.3">
      <c r="B10" s="6"/>
      <c r="C10" s="21"/>
      <c r="D10" s="11"/>
      <c r="E10" s="6"/>
      <c r="F10" s="21"/>
      <c r="G10" s="6"/>
      <c r="H10" s="6"/>
      <c r="I10" s="21"/>
      <c r="K10" s="2" t="s">
        <v>22</v>
      </c>
      <c r="L10" s="3">
        <f>COUNT(Table15352434464850525456[Date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COUNT(Table15352434464850525456[Date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COUNT(Table15352434464850525456[Date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COUNTIF(Table15352434464850525456[Patient Attended Rescheduled Treatment],"Yes")</f>
        <v>0</v>
      </c>
      <c r="O21" s="6"/>
      <c r="P21" s="21"/>
      <c r="Q21" s="11"/>
      <c r="R21" s="6"/>
      <c r="S21" s="21"/>
    </row>
    <row r="22" spans="2:19" ht="15.75" thickBot="1" x14ac:dyDescent="0.3">
      <c r="B22" s="6"/>
      <c r="C22" s="21"/>
      <c r="D22" s="11"/>
      <c r="E22" s="6"/>
      <c r="F22" s="21"/>
      <c r="G22" s="6"/>
      <c r="H22" s="6"/>
      <c r="I22" s="21"/>
      <c r="K22" s="2" t="s">
        <v>22</v>
      </c>
      <c r="L22" s="3">
        <f>COUNT(Table15352434464850525456[Date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41" priority="6" operator="equal">
      <formula>"No"</formula>
    </cfRule>
  </conditionalFormatting>
  <conditionalFormatting sqref="E3:E33">
    <cfRule type="cellIs" dxfId="40" priority="7" operator="equal">
      <formula>"Pending"</formula>
    </cfRule>
  </conditionalFormatting>
  <conditionalFormatting sqref="F3:G33">
    <cfRule type="expression" dxfId="39" priority="3">
      <formula>$E3="No"</formula>
    </cfRule>
  </conditionalFormatting>
  <conditionalFormatting sqref="G3:G33">
    <cfRule type="cellIs" dxfId="38" priority="4" operator="equal">
      <formula>"No"</formula>
    </cfRule>
  </conditionalFormatting>
  <conditionalFormatting sqref="I3:I33">
    <cfRule type="expression" dxfId="37" priority="2">
      <formula>$H3="No"</formula>
    </cfRule>
  </conditionalFormatting>
  <conditionalFormatting sqref="R3:R33">
    <cfRule type="cellIs" dxfId="36" priority="5" operator="equal">
      <formula>"No"</formula>
    </cfRule>
  </conditionalFormatting>
  <conditionalFormatting sqref="S3:S33">
    <cfRule type="expression" dxfId="35" priority="1">
      <formula>$R3="No"</formula>
    </cfRule>
  </conditionalFormatting>
  <dataValidations count="4">
    <dataValidation type="list" allowBlank="1" showInputMessage="1" showErrorMessage="1" sqref="E3:E33" xr:uid="{7A50492A-5CB6-4A9A-91B1-E4E81C215AAF}">
      <formula1>"Yes, No, Pending"</formula1>
    </dataValidation>
    <dataValidation type="list" allowBlank="1" showInputMessage="1" showErrorMessage="1" sqref="B3:B33 O3:O33" xr:uid="{AA4717F2-36B6-4864-9A62-BD2F604B81C0}">
      <formula1>"MWF, TTS"</formula1>
    </dataValidation>
    <dataValidation type="list" allowBlank="1" showInputMessage="1" showErrorMessage="1" sqref="R3:R33 G3:H33" xr:uid="{F0D7EBC0-5B49-487F-9E0A-C9786ACEB7D9}">
      <formula1>"Yes, No"</formula1>
    </dataValidation>
    <dataValidation type="custom" allowBlank="1" showInputMessage="1" showErrorMessage="1" errorTitle="Invalid Date" error="Rescheduled treatment must occur on or after the missed treatment date and within two days of the originally scheduled date." sqref="F3:F33" xr:uid="{5D00A906-64E6-4E53-8FC5-2C8D0DFB330F}">
      <formula1>AND(F3&gt;=C3, F3&lt;=C3+2)</formula1>
    </dataValidation>
  </dataValidations>
  <pageMargins left="0.7" right="0.7" top="0.75" bottom="0.75" header="0.3" footer="0.3"/>
  <pageSetup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36733-5B56-4FFF-99E4-5D7B5667E435}">
  <dimension ref="A1:V33"/>
  <sheetViews>
    <sheetView zoomScaleNormal="100" workbookViewId="0">
      <selection activeCell="A3" sqref="A3"/>
    </sheetView>
  </sheetViews>
  <sheetFormatPr defaultRowHeight="15" x14ac:dyDescent="0.25"/>
  <cols>
    <col min="1" max="1" width="23.42578125" customWidth="1"/>
    <col min="2" max="2" width="13.7109375" customWidth="1"/>
    <col min="3" max="3" width="14.140625" customWidth="1"/>
    <col min="4" max="4" width="31.28515625" customWidth="1"/>
    <col min="5" max="5" width="13.7109375" customWidth="1"/>
    <col min="6" max="6" width="15.42578125" customWidth="1"/>
    <col min="7" max="7" width="16.140625" customWidth="1"/>
    <col min="8" max="8" width="19" customWidth="1"/>
    <col min="9" max="9" width="14.28515625" customWidth="1"/>
    <col min="10" max="10" width="4.5703125" customWidth="1"/>
    <col min="11" max="11" width="33.7109375" customWidth="1"/>
    <col min="12" max="12" width="8" customWidth="1"/>
    <col min="13" max="13" width="3.85546875" customWidth="1"/>
    <col min="14" max="14" width="27.85546875" customWidth="1"/>
    <col min="15" max="15" width="13.5703125" customWidth="1"/>
    <col min="16" max="16" width="14.140625" bestFit="1" customWidth="1"/>
    <col min="17" max="17" width="31" customWidth="1"/>
    <col min="18" max="18" width="20.42578125" customWidth="1"/>
    <col min="19" max="19" width="14.140625" customWidth="1"/>
    <col min="20" max="20" width="4.28515625" customWidth="1"/>
    <col min="21" max="21" width="36.28515625" bestFit="1" customWidth="1"/>
  </cols>
  <sheetData>
    <row r="1" spans="1:22" ht="33" customHeight="1" thickBot="1" x14ac:dyDescent="0.3">
      <c r="A1" s="39" t="s">
        <v>1</v>
      </c>
      <c r="B1" s="39"/>
      <c r="C1" s="39"/>
      <c r="D1" s="39"/>
      <c r="E1" s="39"/>
      <c r="F1" s="39"/>
      <c r="G1" s="39"/>
      <c r="H1" s="39"/>
      <c r="I1" s="39"/>
      <c r="K1" s="39" t="s">
        <v>2</v>
      </c>
      <c r="L1" s="39"/>
      <c r="N1" s="39" t="s">
        <v>3</v>
      </c>
      <c r="O1" s="39"/>
      <c r="P1" s="39"/>
      <c r="Q1" s="39"/>
      <c r="R1" s="39"/>
      <c r="S1" s="40"/>
      <c r="U1" s="39" t="s">
        <v>4</v>
      </c>
      <c r="V1" s="39"/>
    </row>
    <row r="2" spans="1:22" ht="51.75" thickBot="1" x14ac:dyDescent="0.3">
      <c r="A2" s="18" t="s">
        <v>5</v>
      </c>
      <c r="B2" s="18" t="s">
        <v>15</v>
      </c>
      <c r="C2" s="19" t="s">
        <v>7</v>
      </c>
      <c r="D2" s="18" t="s">
        <v>8</v>
      </c>
      <c r="E2" s="19" t="s">
        <v>9</v>
      </c>
      <c r="F2" s="18" t="s">
        <v>10</v>
      </c>
      <c r="G2" s="18" t="s">
        <v>70</v>
      </c>
      <c r="H2" s="18" t="s">
        <v>12</v>
      </c>
      <c r="I2" s="18" t="s">
        <v>13</v>
      </c>
      <c r="K2" s="43" t="s">
        <v>14</v>
      </c>
      <c r="L2" s="44"/>
      <c r="N2" s="18" t="s">
        <v>5</v>
      </c>
      <c r="O2" s="18" t="s">
        <v>15</v>
      </c>
      <c r="P2" s="19" t="s">
        <v>69</v>
      </c>
      <c r="Q2" s="19" t="s">
        <v>17</v>
      </c>
      <c r="R2" s="18" t="s">
        <v>18</v>
      </c>
      <c r="S2" s="18" t="s">
        <v>13</v>
      </c>
      <c r="U2" s="43" t="s">
        <v>19</v>
      </c>
      <c r="V2" s="44"/>
    </row>
    <row r="3" spans="1:22" x14ac:dyDescent="0.25">
      <c r="A3" s="1"/>
      <c r="B3" s="6"/>
      <c r="C3" s="20"/>
      <c r="D3" s="11"/>
      <c r="E3" s="6"/>
      <c r="F3" s="21"/>
      <c r="G3" s="6"/>
      <c r="H3" s="6"/>
      <c r="I3" s="21"/>
      <c r="K3" s="4" t="s">
        <v>20</v>
      </c>
      <c r="L3" s="5">
        <f>COUNTIF(Table1535243446485052545658[[Rescheduled Treatment Offered ]],"Yes")</f>
        <v>0</v>
      </c>
      <c r="N3" s="1"/>
      <c r="O3" s="6"/>
      <c r="P3" s="20"/>
      <c r="Q3" s="11"/>
      <c r="R3" s="6"/>
      <c r="S3" s="21"/>
      <c r="U3" s="4" t="s">
        <v>37</v>
      </c>
      <c r="V3" s="5">
        <f>COUNT(Table146276373547495153555759[Date Education Completed (MM/DD/YY)])</f>
        <v>0</v>
      </c>
    </row>
    <row r="4" spans="1:22" ht="15.75" thickBot="1" x14ac:dyDescent="0.3">
      <c r="B4" s="6"/>
      <c r="C4" s="21"/>
      <c r="D4" s="11"/>
      <c r="E4" s="6"/>
      <c r="F4" s="21"/>
      <c r="G4" s="6"/>
      <c r="H4" s="6"/>
      <c r="I4" s="21"/>
      <c r="K4" s="2" t="s">
        <v>22</v>
      </c>
      <c r="L4" s="3">
        <f>COUNT(Table1535243446485052545658[Date of Missed Treatment (MM/DD/YY)])</f>
        <v>0</v>
      </c>
      <c r="O4" s="6"/>
      <c r="P4" s="21"/>
      <c r="Q4" s="11"/>
      <c r="R4" s="6"/>
      <c r="S4" s="21"/>
      <c r="U4" s="2" t="s">
        <v>23</v>
      </c>
      <c r="V4" s="3">
        <f>COUNT(Table146276373547495153555759[Date of Shortened  Treatment (MM/DD/YY)])</f>
        <v>0</v>
      </c>
    </row>
    <row r="5" spans="1:22" ht="15.75" thickBot="1" x14ac:dyDescent="0.3">
      <c r="B5" s="6"/>
      <c r="C5" s="21"/>
      <c r="D5" s="11"/>
      <c r="E5" s="6"/>
      <c r="F5" s="21"/>
      <c r="G5" s="6"/>
      <c r="H5" s="6"/>
      <c r="I5" s="21"/>
      <c r="K5" s="7" t="s">
        <v>24</v>
      </c>
      <c r="L5" s="8" t="e">
        <f>IF(L4&gt;0, L3/L4, NA())</f>
        <v>#N/A</v>
      </c>
      <c r="O5" s="6"/>
      <c r="P5" s="21"/>
      <c r="Q5" s="11"/>
      <c r="R5" s="6"/>
      <c r="S5" s="21"/>
      <c r="U5" s="7" t="s">
        <v>24</v>
      </c>
      <c r="V5" s="8" t="e">
        <f>IF(V4&gt;0, V3/V4, NA())</f>
        <v>#N/A</v>
      </c>
    </row>
    <row r="6" spans="1:22" ht="15.75" thickBot="1" x14ac:dyDescent="0.3">
      <c r="B6" s="6"/>
      <c r="C6" s="21"/>
      <c r="D6" s="11"/>
      <c r="E6" s="6"/>
      <c r="F6" s="21"/>
      <c r="G6" s="6"/>
      <c r="H6" s="6"/>
      <c r="I6" s="21"/>
      <c r="K6" s="9"/>
      <c r="L6" s="10"/>
      <c r="O6" s="6"/>
      <c r="P6" s="21"/>
      <c r="Q6" s="11"/>
      <c r="R6" s="6"/>
      <c r="S6" s="21"/>
    </row>
    <row r="7" spans="1:22" ht="15.75" customHeight="1" x14ac:dyDescent="0.25">
      <c r="B7" s="6"/>
      <c r="C7" s="21"/>
      <c r="D7" s="11"/>
      <c r="E7" s="6"/>
      <c r="F7" s="21"/>
      <c r="G7" s="6"/>
      <c r="H7" s="6"/>
      <c r="I7" s="21"/>
      <c r="K7" s="45" t="s">
        <v>25</v>
      </c>
      <c r="L7" s="46"/>
      <c r="O7" s="6"/>
      <c r="P7" s="21"/>
      <c r="Q7" s="11"/>
      <c r="R7" s="6"/>
      <c r="S7" s="21"/>
      <c r="U7" s="35" t="s">
        <v>26</v>
      </c>
      <c r="V7" s="36"/>
    </row>
    <row r="8" spans="1:22" ht="15.75" thickBot="1" x14ac:dyDescent="0.3">
      <c r="B8" s="6"/>
      <c r="C8" s="21"/>
      <c r="D8" s="11"/>
      <c r="E8" s="6"/>
      <c r="F8" s="21"/>
      <c r="G8" s="6"/>
      <c r="H8" s="6"/>
      <c r="I8" s="21"/>
      <c r="K8" s="47"/>
      <c r="L8" s="48"/>
      <c r="O8" s="6"/>
      <c r="P8" s="21"/>
      <c r="Q8" s="11"/>
      <c r="R8" s="6"/>
      <c r="S8" s="21"/>
      <c r="U8" s="37"/>
      <c r="V8" s="38"/>
    </row>
    <row r="9" spans="1:22" x14ac:dyDescent="0.25">
      <c r="B9" s="6"/>
      <c r="C9" s="21"/>
      <c r="D9" s="11"/>
      <c r="E9" s="6"/>
      <c r="F9" s="21"/>
      <c r="G9" s="6"/>
      <c r="H9" s="6"/>
      <c r="I9" s="21"/>
      <c r="K9" s="4" t="s">
        <v>27</v>
      </c>
      <c r="L9" s="5">
        <f>COUNTIF(Table1535243446485052545658[Offered Patient Education on Missed Treatment],"Yes")</f>
        <v>0</v>
      </c>
      <c r="O9" s="6"/>
      <c r="P9" s="21"/>
      <c r="Q9" s="11"/>
      <c r="R9" s="6"/>
      <c r="S9" s="21"/>
      <c r="U9" s="4" t="s">
        <v>3</v>
      </c>
      <c r="V9" s="5">
        <f>COUNT(Table146276373547495153555759[Date of Shortened  Treatment (MM/DD/YY)])</f>
        <v>0</v>
      </c>
    </row>
    <row r="10" spans="1:22" ht="15.75" thickBot="1" x14ac:dyDescent="0.3">
      <c r="B10" s="6"/>
      <c r="C10" s="21"/>
      <c r="D10" s="11"/>
      <c r="E10" s="6"/>
      <c r="F10" s="21"/>
      <c r="G10" s="6"/>
      <c r="H10" s="6"/>
      <c r="I10" s="21"/>
      <c r="K10" s="2" t="s">
        <v>22</v>
      </c>
      <c r="L10" s="3">
        <f>COUNT(Table1535243446485052545658[Date of Missed Treatment (MM/DD/YY)])</f>
        <v>0</v>
      </c>
      <c r="O10" s="6"/>
      <c r="P10" s="21"/>
      <c r="Q10" s="11"/>
      <c r="R10" s="6"/>
      <c r="S10" s="21"/>
      <c r="U10" s="22" t="s">
        <v>28</v>
      </c>
      <c r="V10" s="16"/>
    </row>
    <row r="11" spans="1:22" ht="15.75" thickBot="1" x14ac:dyDescent="0.3">
      <c r="B11" s="6"/>
      <c r="C11" s="21"/>
      <c r="D11" s="11"/>
      <c r="E11" s="6"/>
      <c r="F11" s="21"/>
      <c r="G11" s="6"/>
      <c r="H11" s="6"/>
      <c r="I11" s="21"/>
      <c r="K11" s="7" t="s">
        <v>24</v>
      </c>
      <c r="L11" s="8" t="e">
        <f>IF(L10&gt;0, L9/L10, NA())</f>
        <v>#N/A</v>
      </c>
      <c r="O11" s="6"/>
      <c r="P11" s="21"/>
      <c r="Q11" s="11"/>
      <c r="R11" s="6"/>
      <c r="S11" s="21"/>
      <c r="U11" s="23" t="s">
        <v>29</v>
      </c>
      <c r="V11" s="8" t="e">
        <f>IF(V10&gt;0, V9/V10, NA())</f>
        <v>#N/A</v>
      </c>
    </row>
    <row r="12" spans="1:22" ht="15.75" customHeight="1" thickBot="1" x14ac:dyDescent="0.3">
      <c r="B12" s="6"/>
      <c r="C12" s="21"/>
      <c r="D12" s="11"/>
      <c r="E12" s="6"/>
      <c r="F12" s="21"/>
      <c r="G12" s="6"/>
      <c r="H12" s="6"/>
      <c r="I12" s="21"/>
      <c r="O12" s="6"/>
      <c r="P12" s="21"/>
      <c r="Q12" s="11"/>
      <c r="R12" s="6"/>
      <c r="S12" s="21"/>
      <c r="U12" s="41" t="s">
        <v>30</v>
      </c>
      <c r="V12" s="41"/>
    </row>
    <row r="13" spans="1:22" ht="15" customHeight="1" x14ac:dyDescent="0.25">
      <c r="B13" s="6"/>
      <c r="C13" s="21"/>
      <c r="D13" s="11"/>
      <c r="E13" s="6"/>
      <c r="F13" s="21"/>
      <c r="G13" s="6"/>
      <c r="H13" s="6"/>
      <c r="I13" s="21"/>
      <c r="K13" s="35" t="s">
        <v>31</v>
      </c>
      <c r="L13" s="36"/>
      <c r="O13" s="6"/>
      <c r="P13" s="21"/>
      <c r="Q13" s="11"/>
      <c r="R13" s="6"/>
      <c r="S13" s="21"/>
      <c r="U13" s="42"/>
      <c r="V13" s="42"/>
    </row>
    <row r="14" spans="1:22" ht="15.75" thickBot="1" x14ac:dyDescent="0.3">
      <c r="B14" s="6"/>
      <c r="C14" s="21"/>
      <c r="D14" s="11"/>
      <c r="E14" s="6"/>
      <c r="F14" s="21"/>
      <c r="G14" s="6"/>
      <c r="H14" s="6"/>
      <c r="I14" s="21"/>
      <c r="K14" s="37"/>
      <c r="L14" s="38"/>
      <c r="O14" s="6"/>
      <c r="P14" s="21"/>
      <c r="Q14" s="11"/>
      <c r="R14" s="6"/>
      <c r="S14" s="21"/>
    </row>
    <row r="15" spans="1:22" x14ac:dyDescent="0.25">
      <c r="B15" s="6"/>
      <c r="C15" s="21"/>
      <c r="D15" s="11"/>
      <c r="E15" s="6"/>
      <c r="F15" s="21"/>
      <c r="G15" s="6"/>
      <c r="H15" s="6"/>
      <c r="I15" s="21"/>
      <c r="K15" s="4" t="s">
        <v>32</v>
      </c>
      <c r="L15" s="5">
        <f>COUNT(Table1535243446485052545658[Date of Rescheduled Treatment (MM/DD/YY)])</f>
        <v>0</v>
      </c>
      <c r="O15" s="6"/>
      <c r="P15" s="21"/>
      <c r="Q15" s="11"/>
      <c r="R15" s="6"/>
      <c r="S15" s="21"/>
    </row>
    <row r="16" spans="1:22" ht="15.75" thickBot="1" x14ac:dyDescent="0.3">
      <c r="B16" s="6"/>
      <c r="C16" s="21"/>
      <c r="D16" s="11"/>
      <c r="E16" s="6"/>
      <c r="F16" s="21"/>
      <c r="G16" s="6"/>
      <c r="H16" s="6"/>
      <c r="I16" s="21"/>
      <c r="K16" s="2" t="s">
        <v>22</v>
      </c>
      <c r="L16" s="3">
        <f>COUNT(Table1535243446485052545658[Date of Missed Treatment (MM/DD/YY)])</f>
        <v>0</v>
      </c>
      <c r="O16" s="6"/>
      <c r="P16" s="21"/>
      <c r="Q16" s="11"/>
      <c r="R16" s="6"/>
      <c r="S16" s="21"/>
    </row>
    <row r="17" spans="2:19" ht="15.75" thickBot="1" x14ac:dyDescent="0.3">
      <c r="B17" s="6"/>
      <c r="C17" s="21"/>
      <c r="D17" s="11"/>
      <c r="E17" s="6"/>
      <c r="F17" s="21"/>
      <c r="G17" s="6"/>
      <c r="H17" s="6"/>
      <c r="I17" s="21"/>
      <c r="K17" s="7" t="s">
        <v>24</v>
      </c>
      <c r="L17" s="8" t="e">
        <f>IF(L16&gt;0, L15/L16, NA())</f>
        <v>#N/A</v>
      </c>
      <c r="O17" s="6"/>
      <c r="P17" s="21"/>
      <c r="Q17" s="11"/>
      <c r="R17" s="6"/>
      <c r="S17" s="21"/>
    </row>
    <row r="18" spans="2:19" ht="15.75" thickBot="1" x14ac:dyDescent="0.3">
      <c r="B18" s="6"/>
      <c r="C18" s="21"/>
      <c r="D18" s="11"/>
      <c r="E18" s="6"/>
      <c r="F18" s="21"/>
      <c r="G18" s="6"/>
      <c r="H18" s="6"/>
      <c r="I18" s="21"/>
      <c r="O18" s="6"/>
      <c r="P18" s="21"/>
      <c r="Q18" s="11"/>
      <c r="R18" s="6"/>
      <c r="S18" s="21"/>
    </row>
    <row r="19" spans="2:19" ht="15" customHeight="1" x14ac:dyDescent="0.25">
      <c r="B19" s="6"/>
      <c r="C19" s="21"/>
      <c r="D19" s="11"/>
      <c r="E19" s="6"/>
      <c r="F19" s="21"/>
      <c r="G19" s="6"/>
      <c r="H19" s="6"/>
      <c r="I19" s="21"/>
      <c r="K19" s="35" t="s">
        <v>33</v>
      </c>
      <c r="L19" s="36"/>
      <c r="O19" s="6"/>
      <c r="P19" s="21"/>
      <c r="Q19" s="11"/>
      <c r="R19" s="6"/>
      <c r="S19" s="21"/>
    </row>
    <row r="20" spans="2:19" ht="15.75" thickBot="1" x14ac:dyDescent="0.3">
      <c r="B20" s="6"/>
      <c r="C20" s="21"/>
      <c r="D20" s="11"/>
      <c r="E20" s="6"/>
      <c r="F20" s="21"/>
      <c r="G20" s="6"/>
      <c r="H20" s="6"/>
      <c r="I20" s="21"/>
      <c r="K20" s="37"/>
      <c r="L20" s="38"/>
      <c r="O20" s="6"/>
      <c r="P20" s="21"/>
      <c r="Q20" s="11"/>
      <c r="R20" s="6"/>
      <c r="S20" s="21"/>
    </row>
    <row r="21" spans="2:19" x14ac:dyDescent="0.25">
      <c r="B21" s="6"/>
      <c r="C21" s="21"/>
      <c r="D21" s="11"/>
      <c r="E21" s="6"/>
      <c r="F21" s="21"/>
      <c r="G21" s="6"/>
      <c r="H21" s="6"/>
      <c r="I21" s="21"/>
      <c r="K21" s="4" t="s">
        <v>34</v>
      </c>
      <c r="L21" s="5">
        <f>COUNTIF(Table1535243446485052545658[Patient Attended Rescheduled Treatment],"Yes")</f>
        <v>0</v>
      </c>
      <c r="O21" s="6"/>
      <c r="P21" s="21"/>
      <c r="Q21" s="11"/>
      <c r="R21" s="6"/>
      <c r="S21" s="21"/>
    </row>
    <row r="22" spans="2:19" ht="15.75" thickBot="1" x14ac:dyDescent="0.3">
      <c r="B22" s="6"/>
      <c r="C22" s="21"/>
      <c r="D22" s="11"/>
      <c r="E22" s="6"/>
      <c r="F22" s="21"/>
      <c r="G22" s="6"/>
      <c r="H22" s="6"/>
      <c r="I22" s="21"/>
      <c r="K22" s="2" t="s">
        <v>22</v>
      </c>
      <c r="L22" s="3">
        <f>COUNT(Table1535243446485052545658[Date of Missed Treatment (MM/DD/YY)])</f>
        <v>0</v>
      </c>
      <c r="O22" s="6"/>
      <c r="P22" s="21"/>
      <c r="Q22" s="11"/>
      <c r="R22" s="6"/>
      <c r="S22" s="21"/>
    </row>
    <row r="23" spans="2:19" ht="15.75" thickBot="1" x14ac:dyDescent="0.3">
      <c r="B23" s="6"/>
      <c r="C23" s="21"/>
      <c r="D23" s="11"/>
      <c r="E23" s="6"/>
      <c r="F23" s="21"/>
      <c r="G23" s="6"/>
      <c r="H23" s="6"/>
      <c r="I23" s="21"/>
      <c r="K23" s="7" t="s">
        <v>24</v>
      </c>
      <c r="L23" s="8" t="e">
        <f>IF(L22&gt;0, L21/L22, NA())</f>
        <v>#N/A</v>
      </c>
      <c r="O23" s="6"/>
      <c r="P23" s="21"/>
      <c r="Q23" s="11"/>
      <c r="R23" s="6"/>
      <c r="S23" s="21"/>
    </row>
    <row r="24" spans="2:19" x14ac:dyDescent="0.25">
      <c r="B24" s="6"/>
      <c r="C24" s="21"/>
      <c r="D24" s="11"/>
      <c r="E24" s="6"/>
      <c r="F24" s="21"/>
      <c r="G24" s="6"/>
      <c r="H24" s="6"/>
      <c r="I24" s="21"/>
      <c r="O24" s="6"/>
      <c r="P24" s="21"/>
      <c r="Q24" s="11"/>
      <c r="R24" s="6"/>
      <c r="S24" s="21"/>
    </row>
    <row r="25" spans="2:19" x14ac:dyDescent="0.25">
      <c r="B25" s="6"/>
      <c r="C25" s="21"/>
      <c r="D25" s="11"/>
      <c r="E25" s="6"/>
      <c r="F25" s="21"/>
      <c r="G25" s="6"/>
      <c r="H25" s="6"/>
      <c r="I25" s="21"/>
      <c r="O25" s="6"/>
      <c r="P25" s="21"/>
      <c r="Q25" s="11"/>
      <c r="R25" s="6"/>
      <c r="S25" s="21"/>
    </row>
    <row r="26" spans="2:19" x14ac:dyDescent="0.25">
      <c r="B26" s="6"/>
      <c r="C26" s="21"/>
      <c r="D26" s="11"/>
      <c r="E26" s="6"/>
      <c r="F26" s="21"/>
      <c r="G26" s="6"/>
      <c r="H26" s="6"/>
      <c r="I26" s="21"/>
      <c r="O26" s="6"/>
      <c r="P26" s="21"/>
      <c r="Q26" s="11"/>
      <c r="R26" s="6"/>
      <c r="S26" s="21"/>
    </row>
    <row r="27" spans="2:19" x14ac:dyDescent="0.25">
      <c r="B27" s="6"/>
      <c r="C27" s="21"/>
      <c r="D27" s="11"/>
      <c r="E27" s="6"/>
      <c r="F27" s="21"/>
      <c r="G27" s="6"/>
      <c r="H27" s="6"/>
      <c r="I27" s="21"/>
      <c r="O27" s="6"/>
      <c r="P27" s="21"/>
      <c r="Q27" s="11"/>
      <c r="R27" s="6"/>
      <c r="S27" s="21"/>
    </row>
    <row r="28" spans="2:19" x14ac:dyDescent="0.25">
      <c r="B28" s="6"/>
      <c r="C28" s="21"/>
      <c r="D28" s="11"/>
      <c r="E28" s="6"/>
      <c r="F28" s="21"/>
      <c r="G28" s="6"/>
      <c r="H28" s="6"/>
      <c r="I28" s="21"/>
      <c r="O28" s="6"/>
      <c r="P28" s="21"/>
      <c r="Q28" s="11"/>
      <c r="R28" s="6"/>
      <c r="S28" s="21"/>
    </row>
    <row r="29" spans="2:19" x14ac:dyDescent="0.25">
      <c r="B29" s="6"/>
      <c r="C29" s="21"/>
      <c r="D29" s="11"/>
      <c r="E29" s="6"/>
      <c r="F29" s="21"/>
      <c r="G29" s="6"/>
      <c r="H29" s="6"/>
      <c r="I29" s="21"/>
      <c r="O29" s="6"/>
      <c r="P29" s="21"/>
      <c r="Q29" s="11"/>
      <c r="R29" s="6"/>
      <c r="S29" s="21"/>
    </row>
    <row r="30" spans="2:19" x14ac:dyDescent="0.25">
      <c r="B30" s="6"/>
      <c r="C30" s="21"/>
      <c r="D30" s="11"/>
      <c r="E30" s="6"/>
      <c r="F30" s="21"/>
      <c r="G30" s="6"/>
      <c r="H30" s="6"/>
      <c r="I30" s="21"/>
      <c r="O30" s="6"/>
      <c r="P30" s="21"/>
      <c r="Q30" s="11"/>
      <c r="R30" s="6"/>
      <c r="S30" s="21"/>
    </row>
    <row r="31" spans="2:19" x14ac:dyDescent="0.25">
      <c r="B31" s="6"/>
      <c r="C31" s="21"/>
      <c r="D31" s="11"/>
      <c r="E31" s="6"/>
      <c r="F31" s="21"/>
      <c r="G31" s="6"/>
      <c r="H31" s="6"/>
      <c r="I31" s="21"/>
      <c r="O31" s="6"/>
      <c r="P31" s="21"/>
      <c r="Q31" s="11"/>
      <c r="R31" s="6"/>
      <c r="S31" s="21"/>
    </row>
    <row r="32" spans="2:19" x14ac:dyDescent="0.25">
      <c r="B32" s="6"/>
      <c r="C32" s="21"/>
      <c r="D32" s="11"/>
      <c r="E32" s="6"/>
      <c r="F32" s="21"/>
      <c r="G32" s="6"/>
      <c r="H32" s="6"/>
      <c r="I32" s="21"/>
      <c r="O32" s="6"/>
      <c r="P32" s="21"/>
      <c r="Q32" s="11"/>
      <c r="R32" s="6"/>
      <c r="S32" s="21"/>
    </row>
    <row r="33" spans="2:19" x14ac:dyDescent="0.25">
      <c r="B33" s="6"/>
      <c r="C33" s="21"/>
      <c r="D33" s="11"/>
      <c r="E33" s="6"/>
      <c r="F33" s="21"/>
      <c r="G33" s="24"/>
      <c r="H33" s="6"/>
      <c r="I33" s="25"/>
      <c r="O33" s="6"/>
      <c r="P33" s="21"/>
      <c r="Q33" s="11"/>
      <c r="R33" s="6"/>
      <c r="S33" s="25"/>
    </row>
  </sheetData>
  <mergeCells count="11">
    <mergeCell ref="A1:I1"/>
    <mergeCell ref="K1:L1"/>
    <mergeCell ref="N1:S1"/>
    <mergeCell ref="U1:V1"/>
    <mergeCell ref="K2:L2"/>
    <mergeCell ref="U2:V2"/>
    <mergeCell ref="K7:L8"/>
    <mergeCell ref="U7:V8"/>
    <mergeCell ref="U12:V13"/>
    <mergeCell ref="K13:L14"/>
    <mergeCell ref="K19:L20"/>
  </mergeCells>
  <conditionalFormatting sqref="E3:E33 H3:H33">
    <cfRule type="cellIs" dxfId="34" priority="6" operator="equal">
      <formula>"No"</formula>
    </cfRule>
  </conditionalFormatting>
  <conditionalFormatting sqref="E3:E33">
    <cfRule type="cellIs" dxfId="33" priority="7" operator="equal">
      <formula>"Pending"</formula>
    </cfRule>
  </conditionalFormatting>
  <conditionalFormatting sqref="F3:G33">
    <cfRule type="expression" dxfId="32" priority="3">
      <formula>$E3="No"</formula>
    </cfRule>
  </conditionalFormatting>
  <conditionalFormatting sqref="G3:G33">
    <cfRule type="cellIs" dxfId="31" priority="4" operator="equal">
      <formula>"No"</formula>
    </cfRule>
  </conditionalFormatting>
  <conditionalFormatting sqref="I3:I33">
    <cfRule type="expression" dxfId="30" priority="2">
      <formula>$H3="No"</formula>
    </cfRule>
  </conditionalFormatting>
  <conditionalFormatting sqref="R3:R33">
    <cfRule type="cellIs" dxfId="29" priority="5" operator="equal">
      <formula>"No"</formula>
    </cfRule>
  </conditionalFormatting>
  <conditionalFormatting sqref="S3:S33">
    <cfRule type="expression" dxfId="28" priority="1">
      <formula>$R3="No"</formula>
    </cfRule>
  </conditionalFormatting>
  <dataValidations count="4">
    <dataValidation type="custom" allowBlank="1" showInputMessage="1" showErrorMessage="1" errorTitle="Invalid Date" error="Rescheduled treatment must occur on or after the missed treatment date and within two days of the originally scheduled date." sqref="F3:F33" xr:uid="{81EAB78F-0435-4205-B4C7-A62EE0C1B684}">
      <formula1>AND(F3&gt;=C3, F3&lt;=C3+2)</formula1>
    </dataValidation>
    <dataValidation type="list" allowBlank="1" showInputMessage="1" showErrorMessage="1" sqref="R3:R33 G3:H33" xr:uid="{5F9EE738-B7BC-4A4A-BCC3-BD91C7C6C6D0}">
      <formula1>"Yes, No"</formula1>
    </dataValidation>
    <dataValidation type="list" allowBlank="1" showInputMessage="1" showErrorMessage="1" sqref="B3:B33 O3:O33" xr:uid="{D9168523-77DC-4C42-8344-4837C3F698E1}">
      <formula1>"MWF, TTS"</formula1>
    </dataValidation>
    <dataValidation type="list" allowBlank="1" showInputMessage="1" showErrorMessage="1" sqref="E3:E33" xr:uid="{01515319-34F2-420E-95C6-F2D58C14D872}">
      <formula1>"Yes, No, Pending"</formula1>
    </dataValidation>
  </dataValidation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DC23B7-5B5A-4E37-855D-7ACB45BF4FD5}">
  <ds:schemaRefs>
    <ds:schemaRef ds:uri="http://schemas.microsoft.com/sharepoint/v3/contenttype/forms"/>
  </ds:schemaRefs>
</ds:datastoreItem>
</file>

<file path=customXml/itemProps2.xml><?xml version="1.0" encoding="utf-8"?>
<ds:datastoreItem xmlns:ds="http://schemas.openxmlformats.org/officeDocument/2006/customXml" ds:itemID="{BF0D9522-9060-4AC8-A74F-313892C0DB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AB3CF33-F609-43E6-ABE0-9CD07674AF3F}">
  <ds:schemaRef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Directions</vt:lpstr>
      <vt:lpstr>January </vt:lpstr>
      <vt:lpstr>February</vt:lpstr>
      <vt:lpstr>March</vt:lpstr>
      <vt:lpstr>April</vt:lpstr>
      <vt:lpstr>May</vt:lpstr>
      <vt:lpstr>June</vt:lpstr>
      <vt:lpstr>July</vt:lpstr>
      <vt:lpstr>August</vt:lpstr>
      <vt:lpstr>September</vt:lpstr>
      <vt:lpstr>October</vt:lpstr>
      <vt:lpstr>November</vt:lpstr>
      <vt:lpstr>December</vt:lpstr>
      <vt:lpstr>YTD Missed Tx</vt:lpstr>
      <vt:lpstr>YTD Shortened Tx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Chaine (Wilson)</dc:creator>
  <cp:keywords/>
  <dc:description/>
  <cp:lastModifiedBy>Jeff Francis</cp:lastModifiedBy>
  <cp:revision/>
  <dcterms:created xsi:type="dcterms:W3CDTF">2025-01-28T19:35:35Z</dcterms:created>
  <dcterms:modified xsi:type="dcterms:W3CDTF">2025-03-19T15:54:00Z</dcterms:modified>
  <cp:category/>
  <cp:contentStatus/>
</cp:coreProperties>
</file>