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defaultThemeVersion="124226"/>
  <mc:AlternateContent xmlns:mc="http://schemas.openxmlformats.org/markup-compatibility/2006">
    <mc:Choice Requires="x15">
      <x15ac:absPath xmlns:x15ac="http://schemas.microsoft.com/office/spreadsheetml/2010/11/ac" url="C:\Users\jzubia\Desktop\WORKING\"/>
    </mc:Choice>
  </mc:AlternateContent>
  <xr:revisionPtr revIDLastSave="0" documentId="13_ncr:1_{4BCC1037-3BC0-4AD4-8760-C4711E46714B}" xr6:coauthVersionLast="46" xr6:coauthVersionMax="47" xr10:uidLastSave="{00000000-0000-0000-0000-000000000000}"/>
  <bookViews>
    <workbookView xWindow="-120" yWindow="-120" windowWidth="29040" windowHeight="15840" tabRatio="793" activeTab="5" xr2:uid="{00000000-000D-0000-FFFF-FFFF00000000}"/>
  </bookViews>
  <sheets>
    <sheet name="Directions" sheetId="9" r:id="rId1"/>
    <sheet name="Ventilator Audit DATA ENTRY" sheetId="1" r:id="rId2"/>
    <sheet name="++CDC Bundle Compliance(Draft)" sheetId="14" r:id="rId3"/>
    <sheet name="Cumulative Graph" sheetId="2" r:id="rId4"/>
    <sheet name="Direct Observation Compliance" sheetId="15" r:id="rId5"/>
    <sheet name="Chart Audit Compliance " sheetId="13" r:id="rId6"/>
  </sheets>
  <definedNames>
    <definedName name="_xlnm.Print_Area" localSheetId="2">'++CDC Bundle Compliance(Draft)'!$C$1:$Q$31</definedName>
    <definedName name="_xlnm.Print_Area" localSheetId="5">'Chart Audit Compliance '!$C$1:$Q$30</definedName>
    <definedName name="_xlnm.Print_Area" localSheetId="3">'Cumulative Graph'!$C$1:$Q$33</definedName>
    <definedName name="_xlnm.Print_Area" localSheetId="4">'Direct Observation Compliance'!$C$1:$Q$32</definedName>
    <definedName name="_xlnm.Print_Area" localSheetId="1">'Ventilator Audit DATA ENTRY'!$A$1:$AM$32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Y32" i="1" l="1"/>
  <c r="W32" i="1"/>
  <c r="U32" i="1"/>
  <c r="S32" i="1"/>
  <c r="Q32" i="1"/>
  <c r="O32" i="1"/>
  <c r="M32" i="1"/>
  <c r="K32" i="1"/>
  <c r="Z19" i="1"/>
  <c r="Z20" i="1" s="1"/>
  <c r="Y19" i="1"/>
  <c r="Y20" i="1" s="1"/>
  <c r="X19" i="1"/>
  <c r="X20" i="1" s="1"/>
  <c r="W19" i="1"/>
  <c r="W20" i="1" s="1"/>
  <c r="V19" i="1"/>
  <c r="V20" i="1" s="1"/>
  <c r="U19" i="1"/>
  <c r="U20" i="1" s="1"/>
  <c r="T19" i="1"/>
  <c r="T20" i="1" s="1"/>
  <c r="S19" i="1"/>
  <c r="S20" i="1" s="1"/>
  <c r="R19" i="1"/>
  <c r="R20" i="1" s="1"/>
  <c r="Q19" i="1"/>
  <c r="Q20" i="1" s="1"/>
  <c r="P19" i="1"/>
  <c r="P20" i="1" s="1"/>
  <c r="O19" i="1"/>
  <c r="O20" i="1" s="1"/>
  <c r="N19" i="1"/>
  <c r="N20" i="1" s="1"/>
  <c r="M19" i="1"/>
  <c r="M20" i="1" s="1"/>
  <c r="L19" i="1"/>
  <c r="L20" i="1" s="1"/>
  <c r="K19" i="1"/>
  <c r="K20" i="1" s="1"/>
  <c r="J19" i="1"/>
  <c r="J20" i="1" s="1"/>
  <c r="H19" i="1"/>
  <c r="H20" i="1" s="1"/>
  <c r="AN28" i="1"/>
  <c r="AK28" i="1"/>
  <c r="AN18" i="1"/>
  <c r="AK18" i="1"/>
  <c r="A3" i="15"/>
  <c r="A2" i="15"/>
  <c r="B2" i="15" s="1"/>
  <c r="A3" i="14"/>
  <c r="A2" i="14"/>
  <c r="B2" i="14" s="1"/>
  <c r="A3" i="13"/>
  <c r="A2" i="13"/>
  <c r="AN27" i="1"/>
  <c r="AK27" i="1"/>
  <c r="AM28" i="1" l="1"/>
  <c r="B2" i="13"/>
  <c r="AM18" i="1"/>
  <c r="AM27" i="1"/>
  <c r="AA20" i="1"/>
  <c r="AC20" i="1"/>
  <c r="AE20" i="1"/>
  <c r="AG20" i="1"/>
  <c r="AI20" i="1"/>
  <c r="AK17" i="1"/>
  <c r="AN17" i="1"/>
  <c r="J53" i="13" l="1"/>
  <c r="J54" i="2"/>
  <c r="J48" i="15"/>
  <c r="J47" i="2"/>
  <c r="J53" i="2"/>
  <c r="J45" i="14"/>
  <c r="J52" i="13"/>
  <c r="AM17" i="1"/>
  <c r="Z31" i="1"/>
  <c r="Z32" i="1" s="1"/>
  <c r="X31" i="1"/>
  <c r="X32" i="1" s="1"/>
  <c r="V31" i="1"/>
  <c r="V32" i="1" s="1"/>
  <c r="T31" i="1"/>
  <c r="T32" i="1" s="1"/>
  <c r="R31" i="1"/>
  <c r="R32" i="1" s="1"/>
  <c r="P31" i="1"/>
  <c r="P32" i="1" s="1"/>
  <c r="N31" i="1"/>
  <c r="N32" i="1" s="1"/>
  <c r="L31" i="1"/>
  <c r="L32" i="1" s="1"/>
  <c r="J31" i="1"/>
  <c r="J32" i="1" s="1"/>
  <c r="H31" i="1"/>
  <c r="H32" i="1" s="1"/>
  <c r="J47" i="15" l="1"/>
  <c r="J44" i="14"/>
  <c r="J46" i="2"/>
  <c r="A3" i="2"/>
  <c r="A2" i="2"/>
  <c r="AK29" i="1"/>
  <c r="AN29" i="1"/>
  <c r="AM29" i="1" s="1"/>
  <c r="J54" i="13" l="1"/>
  <c r="J46" i="14"/>
  <c r="J55" i="2"/>
  <c r="B2" i="2"/>
  <c r="A45" i="1"/>
  <c r="A44" i="1"/>
  <c r="A43" i="1"/>
  <c r="A42" i="1"/>
  <c r="A41" i="1"/>
  <c r="A40" i="1"/>
  <c r="A39" i="1"/>
  <c r="A38" i="1"/>
  <c r="A37" i="1"/>
  <c r="AK26" i="1"/>
  <c r="AK25" i="1"/>
  <c r="AK24" i="1"/>
  <c r="AK22" i="1"/>
  <c r="AK16" i="1"/>
  <c r="AK15" i="1"/>
  <c r="AK14" i="1"/>
  <c r="AK13" i="1"/>
  <c r="AK12" i="1"/>
  <c r="AN26" i="1"/>
  <c r="AN25" i="1"/>
  <c r="AN24" i="1"/>
  <c r="AN22" i="1"/>
  <c r="AN16" i="1"/>
  <c r="AN15" i="1"/>
  <c r="AN14" i="1"/>
  <c r="AN13" i="1"/>
  <c r="AN12" i="1"/>
  <c r="AN11" i="1"/>
  <c r="AN10" i="1"/>
  <c r="AK11" i="1"/>
  <c r="AK10" i="1"/>
  <c r="AH31" i="1"/>
  <c r="AH32" i="1" s="1"/>
  <c r="AH19" i="1"/>
  <c r="AH20" i="1" s="1"/>
  <c r="AF31" i="1"/>
  <c r="AF32" i="1" s="1"/>
  <c r="AF19" i="1"/>
  <c r="AF20" i="1" s="1"/>
  <c r="AD32" i="1"/>
  <c r="AD19" i="1"/>
  <c r="AD20" i="1" s="1"/>
  <c r="AB32" i="1"/>
  <c r="AB19" i="1"/>
  <c r="AB20" i="1" s="1"/>
  <c r="AJ31" i="1"/>
  <c r="AJ32" i="1" s="1"/>
  <c r="AJ19" i="1"/>
  <c r="AJ20" i="1" s="1"/>
  <c r="AM16" i="1" l="1"/>
  <c r="AM26" i="1"/>
  <c r="J51" i="13" s="1"/>
  <c r="AM25" i="1"/>
  <c r="J50" i="13" s="1"/>
  <c r="AM11" i="1"/>
  <c r="J41" i="14" s="1"/>
  <c r="J47" i="14" s="1"/>
  <c r="AM24" i="1"/>
  <c r="J49" i="13" s="1"/>
  <c r="AM22" i="1"/>
  <c r="J48" i="13" s="1"/>
  <c r="A48" i="1"/>
  <c r="AM15" i="1"/>
  <c r="AM13" i="1"/>
  <c r="AM12" i="1"/>
  <c r="AM14" i="1"/>
  <c r="J44" i="15" s="1"/>
  <c r="AM10" i="1"/>
  <c r="A47" i="1"/>
  <c r="J41" i="15" l="1"/>
  <c r="J43" i="14"/>
  <c r="J39" i="2"/>
  <c r="J40" i="15"/>
  <c r="AM20" i="1"/>
  <c r="J44" i="2"/>
  <c r="J45" i="15"/>
  <c r="J41" i="2"/>
  <c r="J42" i="14"/>
  <c r="J42" i="15"/>
  <c r="J42" i="2"/>
  <c r="J43" i="15"/>
  <c r="J45" i="2"/>
  <c r="J46" i="15"/>
  <c r="J52" i="2"/>
  <c r="J51" i="2"/>
  <c r="J50" i="2"/>
  <c r="J49" i="2"/>
  <c r="AM32" i="1"/>
  <c r="J40" i="2"/>
  <c r="J43" i="2"/>
  <c r="A49" i="1"/>
  <c r="J56" i="2" l="1"/>
  <c r="J55" i="13"/>
  <c r="J49" i="15"/>
  <c r="J4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Ryan Fair</author>
  </authors>
  <commentList>
    <comment ref="R20" authorId="0" shapeId="0" xr:uid="{6276BEA7-1E75-4CB6-A7FE-11A87950B38E}">
      <text>
        <r>
          <rPr>
            <b/>
            <sz val="9"/>
            <color indexed="81"/>
            <rFont val="Tahoma"/>
            <charset val="1"/>
          </rPr>
          <t>Ryan Fair:</t>
        </r>
        <r>
          <rPr>
            <sz val="9"/>
            <color indexed="81"/>
            <rFont val="Tahoma"/>
            <charset val="1"/>
          </rPr>
          <t xml:space="preserve">
Why are there two 9's in the chart? Looks like there is a 16 indicator below but not in the chart and there are two averages in the chart - although I'm not sure what they are averages of?
Also, is there any significance to the colors?
</t>
        </r>
      </text>
    </comment>
  </commentList>
</comments>
</file>

<file path=xl/sharedStrings.xml><?xml version="1.0" encoding="utf-8"?>
<sst xmlns="http://schemas.openxmlformats.org/spreadsheetml/2006/main" count="196" uniqueCount="103">
  <si>
    <t>Ventilator Associated Events (VAE) Observation and Quality Tool</t>
  </si>
  <si>
    <t>This spreadsheet was created to help hospitals monitor their adherence to the best practice bundles in order to reduce VAEs.</t>
  </si>
  <si>
    <t>Directions for using this tool:</t>
  </si>
  <si>
    <r>
      <t xml:space="preserve">
Complete the VAE worksheet, including  unit, date, and patient census information. Input information for each patient on mechanical ventilation, from direct observation as well as chart review.
Insert the Unit/Department and date on the worksheets.
Once this information has been inserted, the charts on each of the worksheets will auto-populate.
We recommend completing this char</t>
    </r>
    <r>
      <rPr>
        <sz val="11"/>
        <rFont val="Franklin Gothic Book"/>
        <family val="2"/>
      </rPr>
      <t>t at a frequency that supports your current monitoring efforts.</t>
    </r>
    <r>
      <rPr>
        <sz val="11"/>
        <color indexed="8"/>
        <rFont val="Franklin Gothic Book"/>
        <family val="2"/>
      </rPr>
      <t xml:space="preserve">
</t>
    </r>
    <r>
      <rPr>
        <sz val="11"/>
        <color indexed="10"/>
        <rFont val="Franklin Gothic Demi"/>
        <family val="2"/>
      </rPr>
      <t>Note: This file is intended to record secure facility/patient data. Do not email dashboard information.</t>
    </r>
    <r>
      <rPr>
        <sz val="11"/>
        <color indexed="8"/>
        <rFont val="Franklin Gothic Book"/>
        <family val="2"/>
      </rPr>
      <t xml:space="preserve">
</t>
    </r>
  </si>
  <si>
    <t>VAEs PI Data Collection Tool</t>
  </si>
  <si>
    <t>Date:</t>
  </si>
  <si>
    <t>Patient Census:</t>
  </si>
  <si>
    <t>Not Observed</t>
  </si>
  <si>
    <t>Unit:</t>
  </si>
  <si>
    <t>Number of Patients on Ventilator with ETT:</t>
  </si>
  <si>
    <t>Yes</t>
  </si>
  <si>
    <t>No</t>
  </si>
  <si>
    <t xml:space="preserve">Complete for each patient recieving mechanical ventilation: </t>
  </si>
  <si>
    <t>Pt ID #</t>
  </si>
  <si>
    <t>Ventilator 11</t>
  </si>
  <si>
    <t>Ventilator 12</t>
  </si>
  <si>
    <t>Ventilator 13</t>
  </si>
  <si>
    <t>Ventilator 14</t>
  </si>
  <si>
    <t>Ventilator 15</t>
  </si>
  <si>
    <t>Total % Adherence Per Indicator</t>
  </si>
  <si>
    <t>COMMENTS</t>
  </si>
  <si>
    <t>Test comment</t>
  </si>
  <si>
    <t xml:space="preserve"> </t>
  </si>
  <si>
    <t xml:space="preserve">Direct observation </t>
  </si>
  <si>
    <t>ROOM #</t>
  </si>
  <si>
    <t>1. Head of the bed elevated between 30-45 degrees.</t>
  </si>
  <si>
    <t>2 .Awakening trials are conducted daily (ask primary RN).</t>
  </si>
  <si>
    <t>3. Breathing trials are conducted daily (ask primary RN/RT).</t>
  </si>
  <si>
    <t>4.ET tube is equipped with sub-glottic suction (ask primary RN/RT).</t>
  </si>
  <si>
    <t>5. Oral care is done using oral care kits with chlorhexidine gluconate (CHG).</t>
  </si>
  <si>
    <t>6. Ventilator tubings and equipment off floor.</t>
  </si>
  <si>
    <t>7. Hand hygiene is observed with patient contact.</t>
  </si>
  <si>
    <t>8. Daytime lighting in daytime; low level lighting (night light) in night time.</t>
  </si>
  <si>
    <t>9. Patient appears free of behavioral and non behavioral signs of pain</t>
  </si>
  <si>
    <t>Total Positives Per Patient</t>
  </si>
  <si>
    <t>Total % Adherence Per Patient</t>
  </si>
  <si>
    <t>Chart Review</t>
  </si>
  <si>
    <t>10. Documentaion in chart indicates the reason for intubation.</t>
  </si>
  <si>
    <t>10a. Note the department/unit where the patient was intubated.</t>
  </si>
  <si>
    <t>11. Documentation in chart indicates time at which Spontaneous Awakening Trial (SAT) was conducted and patient response.</t>
  </si>
  <si>
    <t>12. Documentation in chart indicates time at which Spontaneous Breating Trial (SBT) was conducted and patient response.</t>
  </si>
  <si>
    <t>13. Oral care with CHG is documented at pre defined interval by hospital policy.</t>
  </si>
  <si>
    <t>14. Early exercise and mobility is included in patient's plan of care.</t>
  </si>
  <si>
    <t>15. Documentation in chart indicates administration of pain medication and reassessment of pain</t>
  </si>
  <si>
    <t>16. Documentation in chart indicates discussionfor alternatives to oral/nasal intubation for patients who are intubated for prolonged period.</t>
  </si>
  <si>
    <t>17. Comments</t>
  </si>
  <si>
    <t>Acute Urinary Retention (48 Hrs Only)</t>
  </si>
  <si>
    <t>Chronic Urinary Retention</t>
  </si>
  <si>
    <t>State 3 or 4 Pressure Ulcer</t>
  </si>
  <si>
    <t>Prolonged Immobilization</t>
  </si>
  <si>
    <r>
      <t>Active Diuresis with need for Accurate 1</t>
    </r>
    <r>
      <rPr>
        <vertAlign val="superscript"/>
        <sz val="11"/>
        <color theme="0"/>
        <rFont val="Calibri"/>
        <family val="2"/>
      </rPr>
      <t>s</t>
    </r>
    <r>
      <rPr>
        <sz val="11"/>
        <color theme="0"/>
        <rFont val="Calibri"/>
        <family val="2"/>
      </rPr>
      <t xml:space="preserve"> and 0</t>
    </r>
    <r>
      <rPr>
        <vertAlign val="superscript"/>
        <sz val="11"/>
        <color theme="0"/>
        <rFont val="Calibri"/>
        <family val="2"/>
      </rPr>
      <t>s</t>
    </r>
  </si>
  <si>
    <t>Changing Renal Function</t>
  </si>
  <si>
    <t>Urologic or Perineal or GYN Surgery</t>
  </si>
  <si>
    <t>Palliative or Comfort Care</t>
  </si>
  <si>
    <t>None of the Above</t>
  </si>
  <si>
    <t>Total with Indication</t>
  </si>
  <si>
    <t>Total without Indication</t>
  </si>
  <si>
    <t>Total Foleys</t>
  </si>
  <si>
    <t>Department/Date</t>
  </si>
  <si>
    <t xml:space="preserve">Centers for Disease Control and Prevention (CDC) Bundle Compliance-VAE Prevention </t>
  </si>
  <si>
    <t>Indicators</t>
  </si>
  <si>
    <t>A</t>
  </si>
  <si>
    <t>Patient appears free of behavioral and non behavioral signs of pain.</t>
  </si>
  <si>
    <t>B</t>
  </si>
  <si>
    <t>Breathing trials are conducted daily.</t>
  </si>
  <si>
    <t>C</t>
  </si>
  <si>
    <t>Awakening trials are conducted daily to ensure proper sedation management.</t>
  </si>
  <si>
    <t>D</t>
  </si>
  <si>
    <t>Daytime lighting in daytime; low-level lighting (night light) in night time for delirium management.</t>
  </si>
  <si>
    <t>E</t>
  </si>
  <si>
    <t>Early exercise and mobility is included in patient's plan of care.</t>
  </si>
  <si>
    <t>F</t>
  </si>
  <si>
    <t>Documentation in chart indicates discussionfor alternatives to oral/nasal intubation for patients who are intubated for prolonged period.</t>
  </si>
  <si>
    <t>Indicator</t>
  </si>
  <si>
    <t>Data</t>
  </si>
  <si>
    <t>Head of the bed elevated between 30-45 degress.</t>
  </si>
  <si>
    <t>Awakening trails are conducted daily.</t>
  </si>
  <si>
    <t xml:space="preserve">A </t>
  </si>
  <si>
    <t>ET tube is equipped with sub-glottic suction</t>
  </si>
  <si>
    <t>Oral care is done using oral care kits with CHG.</t>
  </si>
  <si>
    <t>Ventilator circuits are changed ONLY when visibly soiled or malfunctioning.</t>
  </si>
  <si>
    <t>Hand hygiene is observed with patient contact.</t>
  </si>
  <si>
    <t>Av.</t>
  </si>
  <si>
    <t>Documentaion in chart indicates the reason for intubation.</t>
  </si>
  <si>
    <t>Documentation in chart indicates time at which SAT was conducted and patient response.</t>
  </si>
  <si>
    <t>Documentation in chart indicates time at which SBT was conducted and patient response.</t>
  </si>
  <si>
    <t>Oral care with CHG is documented at pre defined interval by hospital policy.</t>
  </si>
  <si>
    <t xml:space="preserve">Direct Observation and Chart Review-Ventilator      </t>
  </si>
  <si>
    <t>Head of the bed elevated between 30–45 degrees.</t>
  </si>
  <si>
    <t>Documentation in chart indicates the reason for intubation.</t>
  </si>
  <si>
    <t>Awakening trials are conducted daily.</t>
  </si>
  <si>
    <t>ET tube is equipped with sub-glottic suction.</t>
  </si>
  <si>
    <t>Documentation in chart indicates administration of pain medication and reassessment of pain.</t>
  </si>
  <si>
    <t>Documentation in chart indicates discussion for alternatives to oral/nasal intubation for patients who are intubated for prolonged period.</t>
  </si>
  <si>
    <t>Daytime lighting in daytime; low-level lighting (night light) in night time.</t>
  </si>
  <si>
    <t>Department / Date</t>
  </si>
  <si>
    <t>Direct Observation and Chart Review-Ventilator</t>
  </si>
  <si>
    <t>Endotrachial tube (ET) is equipped with sub-glottic suction.</t>
  </si>
  <si>
    <t>Patient appears free of behavioral- and non-behavioral signs of pain.</t>
  </si>
  <si>
    <t>Head of the bed elevated between 30-45 degrees.</t>
  </si>
  <si>
    <t>Chart Review Compliance-Ventilator</t>
  </si>
  <si>
    <t>Oral care with CHG is documented at pre-defined interval by hospital policy.</t>
  </si>
  <si>
    <t>This material was originally prepared by HealthInsight and has been modified by Health Services Advisory Group (HSAG), a Hospital Quality Improvement Contractor (HQIC) under contract with the Centers for Medicare &amp; Medicaid Services (CMS), an agency of the U.S. Department of Health and Human Services (HHS). Views expressed in this material do not necessarily reflect the official views or policy of CMS or HHS, and any reference to a specific product or entity herein does not constitute endorsement of that product or entity by CMS or HHS. Publication No. XS-HQIC-OH-10142021-01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</si>
</sst>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41" x14ac:knownFonts="1">
    <font>
      <sz val="11"/>
      <color theme="1"/>
      <name val="Calibri"/>
      <family val="2"/>
      <scheme val="minor"/>
    </font>
    <font>
      <sz val="11"/>
      <color indexed="8"/>
      <name val="Franklin Gothic Book"/>
      <family val="2"/>
    </font>
    <font>
      <sz val="11"/>
      <color indexed="10"/>
      <name val="Franklin Gothic Demi"/>
      <family val="2"/>
    </font>
    <font>
      <sz val="11"/>
      <name val="Franklin Gothic Book"/>
      <family val="2"/>
    </font>
    <font>
      <sz val="11"/>
      <color theme="1"/>
      <name val="Calibri"/>
      <family val="2"/>
      <scheme val="minor"/>
    </font>
    <font>
      <sz val="11"/>
      <color theme="0"/>
      <name val="Calibri"/>
      <family val="2"/>
      <scheme val="minor"/>
    </font>
    <font>
      <b/>
      <sz val="11"/>
      <color theme="1"/>
      <name val="Calibri"/>
      <family val="2"/>
      <scheme val="minor"/>
    </font>
    <font>
      <sz val="14"/>
      <color theme="1"/>
      <name val="Calibri"/>
      <family val="2"/>
      <scheme val="minor"/>
    </font>
    <font>
      <sz val="10"/>
      <color theme="1"/>
      <name val="Calibri"/>
      <family val="2"/>
      <scheme val="minor"/>
    </font>
    <font>
      <b/>
      <sz val="11"/>
      <color rgb="FF000000"/>
      <name val="Calibri"/>
      <family val="2"/>
      <scheme val="minor"/>
    </font>
    <font>
      <b/>
      <sz val="12"/>
      <color rgb="FFB95119"/>
      <name val="Calibri"/>
      <family val="2"/>
      <scheme val="minor"/>
    </font>
    <font>
      <sz val="11"/>
      <color rgb="FF000000"/>
      <name val="Calibri"/>
      <family val="2"/>
      <scheme val="minor"/>
    </font>
    <font>
      <sz val="12"/>
      <color theme="1"/>
      <name val="Calibri"/>
      <family val="2"/>
      <scheme val="minor"/>
    </font>
    <font>
      <sz val="11"/>
      <name val="Calibri"/>
      <family val="2"/>
      <scheme val="minor"/>
    </font>
    <font>
      <b/>
      <sz val="20"/>
      <color rgb="FFB95117"/>
      <name val="Calibri"/>
      <family val="2"/>
      <scheme val="minor"/>
    </font>
    <font>
      <b/>
      <sz val="16"/>
      <color rgb="FFB95117"/>
      <name val="Calibri"/>
      <family val="2"/>
      <scheme val="minor"/>
    </font>
    <font>
      <b/>
      <sz val="11"/>
      <color rgb="FFB95119"/>
      <name val="Calibri"/>
      <family val="2"/>
      <scheme val="minor"/>
    </font>
    <font>
      <b/>
      <sz val="16"/>
      <color theme="0"/>
      <name val="Franklin Gothic Book"/>
      <family val="2"/>
    </font>
    <font>
      <sz val="11"/>
      <color theme="1"/>
      <name val="Franklin Gothic Book"/>
      <family val="2"/>
    </font>
    <font>
      <sz val="7.5"/>
      <color theme="1"/>
      <name val="Franklin Gothic Book"/>
      <family val="2"/>
    </font>
    <font>
      <sz val="18"/>
      <color theme="0"/>
      <name val="Franklin Gothic Demi"/>
      <family val="2"/>
    </font>
    <font>
      <b/>
      <sz val="14"/>
      <color theme="1"/>
      <name val="Franklin Gothic Book"/>
      <family val="2"/>
    </font>
    <font>
      <u/>
      <sz val="11"/>
      <name val="Calibri"/>
      <family val="2"/>
      <scheme val="minor"/>
    </font>
    <font>
      <b/>
      <sz val="14"/>
      <color rgb="FFB95117"/>
      <name val="Calibri"/>
      <family val="2"/>
      <scheme val="minor"/>
    </font>
    <font>
      <sz val="7"/>
      <color theme="1" tint="0.34998626667073579"/>
      <name val="Franklin Gothic Book"/>
      <family val="2"/>
    </font>
    <font>
      <vertAlign val="superscript"/>
      <sz val="11"/>
      <color theme="0"/>
      <name val="Calibri"/>
      <family val="2"/>
    </font>
    <font>
      <sz val="11"/>
      <color theme="0"/>
      <name val="Calibri"/>
      <family val="2"/>
    </font>
    <font>
      <sz val="11"/>
      <color theme="1"/>
      <name val="Arial"/>
      <family val="2"/>
    </font>
    <font>
      <sz val="10"/>
      <color theme="1"/>
      <name val="Arial"/>
      <family val="2"/>
    </font>
    <font>
      <sz val="10"/>
      <color rgb="FF000000"/>
      <name val="Arial"/>
      <family val="2"/>
    </font>
    <font>
      <sz val="10"/>
      <color theme="0"/>
      <name val="Arial"/>
      <family val="2"/>
    </font>
    <font>
      <sz val="9"/>
      <color indexed="81"/>
      <name val="Tahoma"/>
      <charset val="1"/>
    </font>
    <font>
      <b/>
      <sz val="9"/>
      <color indexed="81"/>
      <name val="Tahoma"/>
      <charset val="1"/>
    </font>
    <font>
      <sz val="18"/>
      <color theme="1" tint="0.14999847407452621"/>
      <name val="Franklin Gothic Demi"/>
      <family val="2"/>
    </font>
    <font>
      <b/>
      <sz val="16"/>
      <color rgb="FFEB6F0A"/>
      <name val="Calibri"/>
      <family val="2"/>
      <scheme val="minor"/>
    </font>
    <font>
      <b/>
      <u/>
      <sz val="11"/>
      <color rgb="FFBA5808"/>
      <name val="Calibri"/>
      <family val="2"/>
      <scheme val="minor"/>
    </font>
    <font>
      <b/>
      <u/>
      <sz val="12"/>
      <color rgb="FFBA5808"/>
      <name val="Calibri"/>
      <family val="2"/>
      <scheme val="minor"/>
    </font>
    <font>
      <b/>
      <sz val="18"/>
      <color rgb="FFEB6F0A"/>
      <name val="Calibri"/>
      <family val="2"/>
      <scheme val="minor"/>
    </font>
    <font>
      <b/>
      <sz val="11"/>
      <color rgb="FF757575"/>
      <name val="Calibri"/>
      <family val="2"/>
      <scheme val="minor"/>
    </font>
    <font>
      <sz val="11"/>
      <color rgb="FFEB0000"/>
      <name val="Calibri"/>
      <family val="2"/>
      <scheme val="minor"/>
    </font>
    <font>
      <b/>
      <u/>
      <sz val="14"/>
      <color rgb="FFEB6F0A"/>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9E3D7"/>
        <bgColor indexed="64"/>
      </patternFill>
    </fill>
    <fill>
      <patternFill patternType="solid">
        <fgColor rgb="FFF79646"/>
        <bgColor indexed="64"/>
      </patternFill>
    </fill>
  </fills>
  <borders count="1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rgb="FFB95117"/>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4" fillId="0" borderId="0" applyFont="0" applyFill="0" applyBorder="0" applyAlignment="0" applyProtection="0"/>
  </cellStyleXfs>
  <cellXfs count="145">
    <xf numFmtId="0" fontId="0" fillId="0" borderId="0" xfId="0"/>
    <xf numFmtId="0" fontId="0" fillId="0" borderId="0" xfId="0" applyFont="1"/>
    <xf numFmtId="0" fontId="0" fillId="0" borderId="0" xfId="0" applyFill="1"/>
    <xf numFmtId="0" fontId="7" fillId="0" borderId="0" xfId="0" applyFont="1" applyFill="1"/>
    <xf numFmtId="0" fontId="0" fillId="0" borderId="0" xfId="0" applyBorder="1"/>
    <xf numFmtId="0" fontId="0" fillId="0" borderId="0" xfId="0" applyAlignment="1">
      <alignment horizontal="center"/>
    </xf>
    <xf numFmtId="0" fontId="0" fillId="0" borderId="0" xfId="0" applyBorder="1" applyAlignment="1">
      <alignment horizontal="center"/>
    </xf>
    <xf numFmtId="0" fontId="0" fillId="0" borderId="0" xfId="0" applyAlignment="1">
      <alignment horizontal="left"/>
    </xf>
    <xf numFmtId="0" fontId="0" fillId="0" borderId="0" xfId="0" applyFont="1" applyAlignment="1">
      <alignment horizontal="left"/>
    </xf>
    <xf numFmtId="0" fontId="5" fillId="0" borderId="0" xfId="0" applyFont="1" applyAlignment="1">
      <alignment horizontal="center"/>
    </xf>
    <xf numFmtId="0" fontId="8" fillId="0" borderId="0" xfId="0" applyFont="1" applyBorder="1" applyAlignment="1">
      <alignment horizontal="center"/>
    </xf>
    <xf numFmtId="0" fontId="0" fillId="0" borderId="1"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8" fillId="0" borderId="2" xfId="0" applyFont="1" applyBorder="1" applyAlignment="1" applyProtection="1">
      <alignment horizontal="center" wrapText="1"/>
      <protection locked="0"/>
    </xf>
    <xf numFmtId="0" fontId="6" fillId="0" borderId="0" xfId="0" applyFont="1" applyAlignment="1">
      <alignment horizontal="center"/>
    </xf>
    <xf numFmtId="0" fontId="0" fillId="0" borderId="0" xfId="0" applyFill="1" applyAlignment="1">
      <alignment horizontal="center"/>
    </xf>
    <xf numFmtId="0" fontId="5" fillId="0" borderId="0" xfId="0" applyFont="1" applyFill="1" applyAlignment="1">
      <alignment horizontal="center"/>
    </xf>
    <xf numFmtId="0" fontId="9" fillId="0" borderId="0" xfId="0" applyFont="1" applyAlignment="1">
      <alignment wrapText="1"/>
    </xf>
    <xf numFmtId="0" fontId="6" fillId="0" borderId="0" xfId="0" applyFont="1" applyFill="1" applyAlignment="1">
      <alignment horizontal="center"/>
    </xf>
    <xf numFmtId="0" fontId="8" fillId="0" borderId="0" xfId="0" applyFont="1" applyFill="1" applyAlignment="1">
      <alignment horizontal="center"/>
    </xf>
    <xf numFmtId="0" fontId="9" fillId="0" borderId="0" xfId="0" applyFont="1" applyFill="1" applyAlignment="1">
      <alignment horizontal="left" indent="2"/>
    </xf>
    <xf numFmtId="0" fontId="6" fillId="0" borderId="0" xfId="0" applyFont="1" applyAlignment="1"/>
    <xf numFmtId="0" fontId="9" fillId="0" borderId="0" xfId="0" applyFont="1" applyAlignment="1">
      <alignment horizontal="left" indent="2"/>
    </xf>
    <xf numFmtId="9" fontId="4" fillId="0" borderId="0" xfId="1" applyFont="1" applyAlignment="1">
      <alignment horizontal="center"/>
    </xf>
    <xf numFmtId="164" fontId="4" fillId="0" borderId="0" xfId="1" applyNumberFormat="1" applyFont="1" applyAlignment="1">
      <alignment horizontal="center"/>
    </xf>
    <xf numFmtId="0" fontId="10" fillId="0" borderId="0" xfId="0" applyFont="1" applyAlignment="1">
      <alignment horizontal="left"/>
    </xf>
    <xf numFmtId="0" fontId="0" fillId="0" borderId="0" xfId="0" applyFont="1" applyAlignment="1"/>
    <xf numFmtId="0" fontId="0" fillId="0" borderId="0" xfId="0" applyAlignment="1">
      <alignment horizontal="right"/>
    </xf>
    <xf numFmtId="0" fontId="5" fillId="0" borderId="0" xfId="0" applyFont="1"/>
    <xf numFmtId="0" fontId="5" fillId="0" borderId="0" xfId="0" applyFont="1" applyBorder="1" applyAlignment="1">
      <alignment horizontal="left" wrapText="1"/>
    </xf>
    <xf numFmtId="9" fontId="5" fillId="0" borderId="0" xfId="0" applyNumberFormat="1" applyFont="1"/>
    <xf numFmtId="14" fontId="12" fillId="0" borderId="0" xfId="0" applyNumberFormat="1" applyFont="1" applyBorder="1" applyAlignment="1"/>
    <xf numFmtId="0" fontId="6" fillId="0" borderId="0" xfId="0" applyFont="1" applyAlignment="1">
      <alignment horizontal="center" wrapText="1"/>
    </xf>
    <xf numFmtId="0" fontId="8" fillId="0" borderId="0" xfId="0" applyFont="1" applyBorder="1" applyAlignment="1" applyProtection="1">
      <alignment horizontal="center" wrapText="1"/>
      <protection locked="0"/>
    </xf>
    <xf numFmtId="0" fontId="0" fillId="0" borderId="0" xfId="0" applyFill="1" applyBorder="1" applyAlignment="1" applyProtection="1">
      <alignment horizontal="center"/>
      <protection locked="0"/>
    </xf>
    <xf numFmtId="0" fontId="0" fillId="0" borderId="0" xfId="0" applyBorder="1" applyAlignment="1" applyProtection="1">
      <alignment horizontal="center" wrapText="1"/>
      <protection locked="0"/>
    </xf>
    <xf numFmtId="0" fontId="0" fillId="3" borderId="3" xfId="0" applyFill="1" applyBorder="1" applyAlignment="1">
      <alignment horizontal="center"/>
    </xf>
    <xf numFmtId="0" fontId="0" fillId="3" borderId="0" xfId="0" applyFill="1" applyBorder="1" applyAlignment="1">
      <alignment horizontal="center"/>
    </xf>
    <xf numFmtId="9" fontId="4" fillId="3" borderId="4" xfId="1" applyFont="1" applyFill="1" applyBorder="1" applyAlignment="1">
      <alignment horizontal="center"/>
    </xf>
    <xf numFmtId="0" fontId="0" fillId="3" borderId="5" xfId="0" applyFill="1" applyBorder="1" applyAlignment="1">
      <alignment horizontal="center"/>
    </xf>
    <xf numFmtId="0" fontId="6" fillId="3" borderId="5" xfId="0" applyFont="1" applyFill="1" applyBorder="1" applyAlignment="1">
      <alignment horizontal="center"/>
    </xf>
    <xf numFmtId="0" fontId="6" fillId="3" borderId="0" xfId="0" applyFont="1" applyFill="1" applyBorder="1" applyAlignment="1">
      <alignment horizontal="center"/>
    </xf>
    <xf numFmtId="0" fontId="0" fillId="3" borderId="6" xfId="0" applyFill="1" applyBorder="1"/>
    <xf numFmtId="164" fontId="4" fillId="3" borderId="0" xfId="1" applyNumberFormat="1" applyFont="1" applyFill="1" applyBorder="1" applyAlignment="1">
      <alignment horizontal="center"/>
    </xf>
    <xf numFmtId="0" fontId="0" fillId="3" borderId="5" xfId="0" applyFill="1" applyBorder="1" applyAlignment="1" applyProtection="1">
      <alignment horizontal="center"/>
      <protection locked="0"/>
    </xf>
    <xf numFmtId="9" fontId="4" fillId="3" borderId="6" xfId="1" applyFont="1" applyFill="1" applyBorder="1" applyAlignment="1">
      <alignment horizontal="center"/>
    </xf>
    <xf numFmtId="0" fontId="0" fillId="0" borderId="7" xfId="0" applyFill="1" applyBorder="1" applyAlignment="1">
      <alignment horizontal="center"/>
    </xf>
    <xf numFmtId="0" fontId="0" fillId="0" borderId="7" xfId="0" applyFill="1" applyBorder="1"/>
    <xf numFmtId="164" fontId="4" fillId="0" borderId="0" xfId="1" applyNumberFormat="1" applyFont="1" applyFill="1" applyBorder="1" applyAlignment="1">
      <alignment horizontal="center"/>
    </xf>
    <xf numFmtId="0" fontId="13" fillId="0" borderId="0" xfId="0" applyFont="1"/>
    <xf numFmtId="0" fontId="5" fillId="0" borderId="0" xfId="0" applyFont="1" applyBorder="1" applyAlignment="1" applyProtection="1"/>
    <xf numFmtId="0" fontId="5" fillId="0" borderId="0" xfId="0" applyFont="1" applyBorder="1" applyProtection="1"/>
    <xf numFmtId="0" fontId="13" fillId="0" borderId="0" xfId="0" applyFont="1" applyAlignment="1">
      <alignment horizontal="center"/>
    </xf>
    <xf numFmtId="0" fontId="5" fillId="0" borderId="0" xfId="0" applyFont="1" applyBorder="1"/>
    <xf numFmtId="0" fontId="5" fillId="0" borderId="0" xfId="0" applyFont="1" applyBorder="1" applyAlignment="1">
      <alignment wrapText="1"/>
    </xf>
    <xf numFmtId="0" fontId="14" fillId="0" borderId="0" xfId="0" applyFont="1" applyAlignment="1"/>
    <xf numFmtId="0" fontId="15" fillId="0" borderId="0" xfId="0" applyFont="1" applyAlignment="1">
      <alignment vertical="top"/>
    </xf>
    <xf numFmtId="0" fontId="0" fillId="0" borderId="0" xfId="0" applyFont="1" applyBorder="1" applyAlignment="1">
      <alignment horizontal="right"/>
    </xf>
    <xf numFmtId="0" fontId="0" fillId="0" borderId="0" xfId="0" applyFont="1" applyAlignment="1">
      <alignment horizontal="right"/>
    </xf>
    <xf numFmtId="0" fontId="16" fillId="0" borderId="0" xfId="0" applyFont="1" applyAlignment="1">
      <alignment horizontal="left"/>
    </xf>
    <xf numFmtId="0" fontId="0" fillId="0" borderId="0" xfId="0" applyAlignment="1">
      <alignment horizontal="center"/>
    </xf>
    <xf numFmtId="0" fontId="17" fillId="0" borderId="0" xfId="0" applyFont="1" applyFill="1" applyBorder="1" applyAlignment="1">
      <alignment horizontal="center" vertical="center"/>
    </xf>
    <xf numFmtId="0" fontId="0" fillId="0" borderId="0" xfId="0" applyBorder="1" applyAlignment="1"/>
    <xf numFmtId="0" fontId="19" fillId="0" borderId="0" xfId="0" applyFont="1" applyBorder="1" applyAlignment="1">
      <alignment vertical="top" wrapText="1"/>
    </xf>
    <xf numFmtId="0" fontId="5" fillId="0" borderId="0" xfId="0"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Alignment="1">
      <alignment horizontal="center"/>
    </xf>
    <xf numFmtId="0" fontId="5" fillId="0" borderId="0" xfId="0" applyFont="1" applyAlignment="1">
      <alignment horizontal="left" wrapText="1"/>
    </xf>
    <xf numFmtId="14" fontId="0" fillId="0" borderId="1" xfId="0" applyNumberFormat="1" applyBorder="1" applyAlignment="1" applyProtection="1">
      <protection locked="0"/>
    </xf>
    <xf numFmtId="0" fontId="0" fillId="0" borderId="2" xfId="0" applyFont="1" applyBorder="1" applyAlignment="1" applyProtection="1">
      <protection locked="0"/>
    </xf>
    <xf numFmtId="14" fontId="0" fillId="0" borderId="1" xfId="0" applyNumberFormat="1" applyBorder="1" applyAlignment="1" applyProtection="1">
      <alignment horizontal="left" vertical="top"/>
      <protection locked="0"/>
    </xf>
    <xf numFmtId="14" fontId="0" fillId="0" borderId="0" xfId="0" applyNumberFormat="1" applyAlignment="1">
      <alignment horizontal="center" vertical="center"/>
    </xf>
    <xf numFmtId="0" fontId="27" fillId="0" borderId="0" xfId="0" applyFont="1" applyAlignment="1">
      <alignment vertical="top"/>
    </xf>
    <xf numFmtId="0" fontId="27" fillId="0" borderId="0" xfId="0" applyFont="1"/>
    <xf numFmtId="0" fontId="29" fillId="0" borderId="0" xfId="0" applyFont="1" applyBorder="1" applyAlignment="1">
      <alignment horizontal="left" vertical="top" wrapText="1"/>
    </xf>
    <xf numFmtId="0" fontId="29" fillId="0" borderId="0" xfId="0" quotePrefix="1" applyFont="1" applyBorder="1" applyAlignment="1">
      <alignment horizontal="center" vertical="center" wrapText="1"/>
    </xf>
    <xf numFmtId="0" fontId="29" fillId="0" borderId="0" xfId="0" applyFont="1" applyBorder="1" applyAlignment="1">
      <alignment horizontal="center" vertical="center"/>
    </xf>
    <xf numFmtId="0" fontId="29" fillId="0" borderId="0" xfId="0" quotePrefix="1" applyFont="1" applyBorder="1" applyAlignment="1">
      <alignment horizontal="center" vertical="center"/>
    </xf>
    <xf numFmtId="0" fontId="28" fillId="0" borderId="0" xfId="0" quotePrefix="1" applyFont="1" applyAlignment="1">
      <alignment horizontal="center" vertical="center"/>
    </xf>
    <xf numFmtId="0" fontId="28" fillId="0" borderId="0" xfId="0" applyFont="1" applyAlignment="1">
      <alignment horizontal="center" vertical="center"/>
    </xf>
    <xf numFmtId="0" fontId="29" fillId="0" borderId="0" xfId="0" applyFont="1" applyFill="1" applyBorder="1" applyAlignment="1">
      <alignment horizontal="center" vertical="center" wrapText="1"/>
    </xf>
    <xf numFmtId="0" fontId="5" fillId="0" borderId="0" xfId="0" applyFont="1" applyAlignment="1">
      <alignment horizontal="left"/>
    </xf>
    <xf numFmtId="0" fontId="30" fillId="0" borderId="0" xfId="0" applyFont="1" applyBorder="1" applyAlignment="1">
      <alignment horizontal="left" vertical="top" wrapText="1"/>
    </xf>
    <xf numFmtId="9" fontId="0" fillId="3" borderId="6" xfId="1" applyFont="1" applyFill="1" applyBorder="1"/>
    <xf numFmtId="0" fontId="0" fillId="0" borderId="0" xfId="0" applyAlignment="1">
      <alignment horizontal="left"/>
    </xf>
    <xf numFmtId="0" fontId="0" fillId="0" borderId="0" xfId="0" applyAlignment="1">
      <alignment horizontal="left"/>
    </xf>
    <xf numFmtId="0" fontId="0" fillId="0" borderId="0" xfId="0" applyBorder="1" applyAlignment="1" applyProtection="1">
      <alignment horizontal="center"/>
      <protection locked="0"/>
    </xf>
    <xf numFmtId="0" fontId="0" fillId="0" borderId="2" xfId="0" applyBorder="1" applyAlignment="1" applyProtection="1">
      <alignment horizontal="center"/>
      <protection locked="0"/>
    </xf>
    <xf numFmtId="9" fontId="0" fillId="3" borderId="6" xfId="0" applyNumberFormat="1" applyFill="1" applyBorder="1"/>
    <xf numFmtId="9" fontId="0" fillId="0" borderId="0" xfId="0" applyNumberFormat="1" applyFill="1" applyBorder="1"/>
    <xf numFmtId="0" fontId="0" fillId="0" borderId="0" xfId="0" applyFont="1" applyBorder="1" applyAlignment="1">
      <alignment horizontal="left" wrapText="1"/>
    </xf>
    <xf numFmtId="9" fontId="0" fillId="0" borderId="0" xfId="0" applyNumberFormat="1" applyFont="1"/>
    <xf numFmtId="0" fontId="0" fillId="3" borderId="11" xfId="0" applyFill="1" applyBorder="1" applyAlignment="1">
      <alignment horizontal="center"/>
    </xf>
    <xf numFmtId="9" fontId="4" fillId="3" borderId="12" xfId="1" applyFont="1" applyFill="1" applyBorder="1" applyAlignment="1">
      <alignment horizontal="center"/>
    </xf>
    <xf numFmtId="0" fontId="5" fillId="0" borderId="0" xfId="0" applyFont="1" applyFill="1" applyBorder="1" applyAlignment="1">
      <alignment horizontal="left" wrapText="1"/>
    </xf>
    <xf numFmtId="0" fontId="27" fillId="0" borderId="0" xfId="0" applyFont="1" applyAlignment="1">
      <alignment horizontal="center" vertical="center"/>
    </xf>
    <xf numFmtId="0" fontId="28" fillId="0" borderId="0" xfId="0" applyFont="1" applyAlignment="1">
      <alignment horizontal="center" vertical="top"/>
    </xf>
    <xf numFmtId="0" fontId="18" fillId="0" borderId="0" xfId="0" applyFont="1" applyBorder="1" applyAlignment="1">
      <alignment horizontal="left" vertical="center" wrapText="1"/>
    </xf>
    <xf numFmtId="0" fontId="0" fillId="0" borderId="0" xfId="0" applyFont="1" applyAlignment="1">
      <alignment horizontal="left" wrapText="1"/>
    </xf>
    <xf numFmtId="0" fontId="30" fillId="0" borderId="0" xfId="0" applyFont="1" applyBorder="1" applyAlignment="1">
      <alignment horizontal="left" vertical="center" wrapText="1"/>
    </xf>
    <xf numFmtId="0" fontId="33" fillId="4" borderId="0"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18" fillId="0" borderId="0" xfId="0" applyFont="1" applyBorder="1" applyAlignment="1">
      <alignment horizontal="left" vertical="center" wrapText="1"/>
    </xf>
    <xf numFmtId="0" fontId="21" fillId="0" borderId="0" xfId="0" applyFont="1" applyBorder="1" applyAlignment="1">
      <alignment vertical="center"/>
    </xf>
    <xf numFmtId="0" fontId="0" fillId="0" borderId="0" xfId="0" applyBorder="1" applyAlignment="1">
      <alignment vertical="center"/>
    </xf>
    <xf numFmtId="0" fontId="1" fillId="0" borderId="8" xfId="0" applyFont="1" applyBorder="1" applyAlignment="1">
      <alignment horizontal="left" vertical="top" wrapText="1"/>
    </xf>
    <xf numFmtId="0" fontId="0" fillId="0" borderId="7" xfId="0" applyBorder="1" applyAlignment="1">
      <alignment wrapText="1"/>
    </xf>
    <xf numFmtId="0" fontId="0" fillId="0" borderId="9"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3" xfId="0" applyBorder="1" applyAlignment="1">
      <alignment wrapText="1"/>
    </xf>
    <xf numFmtId="0" fontId="0" fillId="0" borderId="1" xfId="0" applyBorder="1" applyAlignment="1">
      <alignment wrapText="1"/>
    </xf>
    <xf numFmtId="0" fontId="0" fillId="0" borderId="4" xfId="0" applyBorder="1" applyAlignment="1">
      <alignment wrapText="1"/>
    </xf>
    <xf numFmtId="0" fontId="24" fillId="0" borderId="0" xfId="0" applyFont="1" applyBorder="1" applyAlignment="1">
      <alignment horizontal="left" vertical="top" wrapText="1"/>
    </xf>
    <xf numFmtId="0" fontId="0" fillId="3" borderId="8" xfId="0" applyFill="1" applyBorder="1" applyAlignment="1">
      <alignment horizontal="center" vertical="top" wrapText="1"/>
    </xf>
    <xf numFmtId="0" fontId="0" fillId="3" borderId="7" xfId="0" applyFill="1" applyBorder="1" applyAlignment="1">
      <alignment horizontal="center" vertical="top" wrapText="1"/>
    </xf>
    <xf numFmtId="0" fontId="0" fillId="3" borderId="9" xfId="0" applyFill="1" applyBorder="1" applyAlignment="1">
      <alignment horizontal="center" vertical="top" wrapText="1"/>
    </xf>
    <xf numFmtId="0" fontId="0" fillId="3" borderId="5" xfId="0" applyFill="1" applyBorder="1" applyAlignment="1">
      <alignment horizontal="center" vertical="top" wrapText="1"/>
    </xf>
    <xf numFmtId="0" fontId="0" fillId="3" borderId="0" xfId="0" applyFill="1" applyBorder="1" applyAlignment="1">
      <alignment horizontal="center" vertical="top" wrapText="1"/>
    </xf>
    <xf numFmtId="0" fontId="0" fillId="3" borderId="6" xfId="0" applyFill="1" applyBorder="1" applyAlignment="1">
      <alignment horizontal="center" vertical="top" wrapText="1"/>
    </xf>
    <xf numFmtId="14" fontId="0" fillId="0" borderId="0" xfId="0" applyNumberFormat="1" applyFont="1" applyBorder="1" applyAlignment="1">
      <alignment horizontal="right"/>
    </xf>
    <xf numFmtId="0" fontId="11" fillId="0" borderId="0" xfId="0" applyFont="1" applyBorder="1" applyAlignment="1">
      <alignment horizontal="left" wrapText="1"/>
    </xf>
    <xf numFmtId="0" fontId="0" fillId="0" borderId="0" xfId="0" applyAlignment="1">
      <alignment horizontal="left" vertical="center"/>
    </xf>
    <xf numFmtId="0" fontId="22" fillId="0" borderId="0" xfId="0" applyFont="1" applyAlignment="1">
      <alignment horizontal="left"/>
    </xf>
    <xf numFmtId="0" fontId="0" fillId="0" borderId="0" xfId="0" applyAlignment="1">
      <alignment horizontal="left" wrapText="1"/>
    </xf>
    <xf numFmtId="0" fontId="0" fillId="0" borderId="0" xfId="0" applyFont="1" applyAlignment="1">
      <alignment horizontal="left" wrapText="1"/>
    </xf>
    <xf numFmtId="0" fontId="8" fillId="0" borderId="0" xfId="0" applyFont="1" applyAlignment="1">
      <alignment horizontal="left" wrapText="1" indent="3"/>
    </xf>
    <xf numFmtId="0" fontId="0" fillId="0" borderId="0" xfId="0" applyAlignment="1">
      <alignment horizontal="left" wrapText="1" indent="3"/>
    </xf>
    <xf numFmtId="0" fontId="30" fillId="0" borderId="0" xfId="0" applyFont="1" applyAlignment="1">
      <alignment horizontal="left" vertical="center" wrapText="1"/>
    </xf>
    <xf numFmtId="0" fontId="29" fillId="0" borderId="0" xfId="0" applyFont="1" applyBorder="1" applyAlignment="1">
      <alignment horizontal="left" vertical="center" wrapText="1"/>
    </xf>
    <xf numFmtId="0" fontId="28" fillId="0" borderId="0" xfId="0" applyFont="1" applyAlignment="1">
      <alignment horizontal="left" vertical="center" wrapText="1"/>
    </xf>
    <xf numFmtId="0" fontId="30" fillId="0" borderId="0" xfId="0" applyFont="1" applyBorder="1" applyAlignment="1">
      <alignment horizontal="left" vertical="center" wrapText="1"/>
    </xf>
    <xf numFmtId="14" fontId="23" fillId="0" borderId="0" xfId="0" quotePrefix="1" applyNumberFormat="1" applyFont="1" applyAlignment="1">
      <alignment horizontal="center" vertical="top"/>
    </xf>
    <xf numFmtId="14" fontId="23" fillId="0" borderId="0" xfId="0" applyNumberFormat="1" applyFont="1" applyAlignment="1">
      <alignment horizontal="center" vertical="top"/>
    </xf>
    <xf numFmtId="0" fontId="29" fillId="0" borderId="0" xfId="0" applyFont="1" applyBorder="1" applyAlignment="1">
      <alignment horizontal="left" wrapText="1"/>
    </xf>
    <xf numFmtId="0" fontId="34" fillId="0" borderId="0" xfId="0" applyFont="1" applyAlignment="1">
      <alignment horizontal="center" vertical="center"/>
    </xf>
    <xf numFmtId="0" fontId="35" fillId="0" borderId="0" xfId="0" applyFont="1" applyAlignment="1">
      <alignment horizontal="left"/>
    </xf>
    <xf numFmtId="0" fontId="36" fillId="0" borderId="0" xfId="0" applyFont="1" applyAlignment="1">
      <alignment horizontal="left"/>
    </xf>
    <xf numFmtId="0" fontId="37" fillId="0" borderId="0" xfId="0" applyFont="1" applyAlignment="1">
      <alignment horizontal="center"/>
    </xf>
    <xf numFmtId="0" fontId="38" fillId="0" borderId="0" xfId="0" applyFont="1" applyAlignment="1">
      <alignment horizontal="center" wrapText="1"/>
    </xf>
    <xf numFmtId="0" fontId="39" fillId="2" borderId="0" xfId="0" applyFont="1" applyFill="1" applyAlignment="1" applyProtection="1">
      <alignment horizontal="center" vertical="center" wrapText="1"/>
      <protection locked="0"/>
    </xf>
    <xf numFmtId="0" fontId="40" fillId="0" borderId="0" xfId="0" applyFont="1" applyAlignment="1">
      <alignment horizontal="center" vertical="center"/>
    </xf>
  </cellXfs>
  <cellStyles count="2">
    <cellStyle name="Normal" xfId="0" builtinId="0"/>
    <cellStyle name="Percent" xfId="1" builtinId="5"/>
  </cellStyles>
  <dxfs count="0"/>
  <tableStyles count="0" defaultTableStyle="TableStyleMedium9" defaultPivotStyle="PivotStyleLight16"/>
  <colors>
    <mruColors>
      <color rgb="FFEB6F0A"/>
      <color rgb="FFEB0000"/>
      <color rgb="FFFF0000"/>
      <color rgb="FF757575"/>
      <color rgb="FFCBCBCB"/>
      <color rgb="FFBA5808"/>
      <color rgb="FFF79646"/>
      <color rgb="FFF6882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Pt>
            <c:idx val="0"/>
            <c:invertIfNegative val="0"/>
            <c:bubble3D val="0"/>
            <c:spPr>
              <a:solidFill>
                <a:schemeClr val="tx2">
                  <a:lumMod val="20000"/>
                  <a:lumOff val="80000"/>
                </a:schemeClr>
              </a:solidFill>
            </c:spPr>
            <c:extLst>
              <c:ext xmlns:c16="http://schemas.microsoft.com/office/drawing/2014/chart" uri="{C3380CC4-5D6E-409C-BE32-E72D297353CC}">
                <c16:uniqueId val="{00000001-7633-4B69-B509-FD82302ED5A3}"/>
              </c:ext>
            </c:extLst>
          </c:dPt>
          <c:dPt>
            <c:idx val="1"/>
            <c:invertIfNegative val="0"/>
            <c:bubble3D val="0"/>
            <c:spPr>
              <a:solidFill>
                <a:schemeClr val="accent2">
                  <a:lumMod val="40000"/>
                  <a:lumOff val="60000"/>
                </a:schemeClr>
              </a:solidFill>
            </c:spPr>
            <c:extLst>
              <c:ext xmlns:c16="http://schemas.microsoft.com/office/drawing/2014/chart" uri="{C3380CC4-5D6E-409C-BE32-E72D297353CC}">
                <c16:uniqueId val="{00000003-7633-4B69-B509-FD82302ED5A3}"/>
              </c:ext>
            </c:extLst>
          </c:dPt>
          <c:dPt>
            <c:idx val="2"/>
            <c:invertIfNegative val="0"/>
            <c:bubble3D val="0"/>
            <c:spPr>
              <a:solidFill>
                <a:schemeClr val="accent3">
                  <a:lumMod val="40000"/>
                  <a:lumOff val="60000"/>
                </a:schemeClr>
              </a:solidFill>
            </c:spPr>
            <c:extLst>
              <c:ext xmlns:c16="http://schemas.microsoft.com/office/drawing/2014/chart" uri="{C3380CC4-5D6E-409C-BE32-E72D297353CC}">
                <c16:uniqueId val="{00000005-7633-4B69-B509-FD82302ED5A3}"/>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7-7633-4B69-B509-FD82302ED5A3}"/>
              </c:ext>
            </c:extLst>
          </c:dPt>
          <c:dPt>
            <c:idx val="4"/>
            <c:invertIfNegative val="0"/>
            <c:bubble3D val="0"/>
            <c:spPr>
              <a:solidFill>
                <a:schemeClr val="accent5">
                  <a:lumMod val="40000"/>
                  <a:lumOff val="60000"/>
                </a:schemeClr>
              </a:solidFill>
            </c:spPr>
            <c:extLst>
              <c:ext xmlns:c16="http://schemas.microsoft.com/office/drawing/2014/chart" uri="{C3380CC4-5D6E-409C-BE32-E72D297353CC}">
                <c16:uniqueId val="{00000009-7633-4B69-B509-FD82302ED5A3}"/>
              </c:ext>
            </c:extLst>
          </c:dPt>
          <c:dPt>
            <c:idx val="5"/>
            <c:invertIfNegative val="0"/>
            <c:bubble3D val="0"/>
            <c:spPr>
              <a:solidFill>
                <a:schemeClr val="accent6">
                  <a:lumMod val="75000"/>
                </a:schemeClr>
              </a:solidFill>
            </c:spPr>
            <c:extLst>
              <c:ext xmlns:c16="http://schemas.microsoft.com/office/drawing/2014/chart" uri="{C3380CC4-5D6E-409C-BE32-E72D297353CC}">
                <c16:uniqueId val="{0000000B-7633-4B69-B509-FD82302ED5A3}"/>
              </c:ext>
            </c:extLst>
          </c:dPt>
          <c:dPt>
            <c:idx val="6"/>
            <c:invertIfNegative val="0"/>
            <c:bubble3D val="0"/>
            <c:spPr>
              <a:solidFill>
                <a:schemeClr val="accent3">
                  <a:lumMod val="40000"/>
                  <a:lumOff val="60000"/>
                </a:schemeClr>
              </a:solidFill>
            </c:spPr>
            <c:extLst>
              <c:ext xmlns:c16="http://schemas.microsoft.com/office/drawing/2014/chart" uri="{C3380CC4-5D6E-409C-BE32-E72D297353CC}">
                <c16:uniqueId val="{0000000D-7633-4B69-B509-FD82302ED5A3}"/>
              </c:ext>
            </c:extLst>
          </c:dPt>
          <c:dPt>
            <c:idx val="7"/>
            <c:invertIfNegative val="0"/>
            <c:bubble3D val="0"/>
            <c:spPr>
              <a:solidFill>
                <a:schemeClr val="accent3">
                  <a:lumMod val="40000"/>
                  <a:lumOff val="60000"/>
                </a:schemeClr>
              </a:solidFill>
            </c:spPr>
            <c:extLst>
              <c:ext xmlns:c16="http://schemas.microsoft.com/office/drawing/2014/chart" uri="{C3380CC4-5D6E-409C-BE32-E72D297353CC}">
                <c16:uniqueId val="{0000000F-7633-4B69-B509-FD82302ED5A3}"/>
              </c:ext>
            </c:extLst>
          </c:dPt>
          <c:dPt>
            <c:idx val="8"/>
            <c:invertIfNegative val="0"/>
            <c:bubble3D val="0"/>
            <c:spPr>
              <a:solidFill>
                <a:srgbClr val="00B050"/>
              </a:solidFill>
            </c:spPr>
            <c:extLst>
              <c:ext xmlns:c16="http://schemas.microsoft.com/office/drawing/2014/chart" uri="{C3380CC4-5D6E-409C-BE32-E72D297353CC}">
                <c16:uniqueId val="{00000011-7633-4B69-B509-FD82302ED5A3}"/>
              </c:ext>
            </c:extLst>
          </c:dPt>
          <c:dPt>
            <c:idx val="9"/>
            <c:invertIfNegative val="0"/>
            <c:bubble3D val="0"/>
            <c:spPr>
              <a:solidFill>
                <a:schemeClr val="tx2">
                  <a:lumMod val="20000"/>
                  <a:lumOff val="80000"/>
                </a:schemeClr>
              </a:solidFill>
            </c:spPr>
            <c:extLst>
              <c:ext xmlns:c16="http://schemas.microsoft.com/office/drawing/2014/chart" uri="{C3380CC4-5D6E-409C-BE32-E72D297353CC}">
                <c16:uniqueId val="{00000013-7633-4B69-B509-FD82302ED5A3}"/>
              </c:ext>
            </c:extLst>
          </c:dPt>
          <c:dPt>
            <c:idx val="10"/>
            <c:invertIfNegative val="0"/>
            <c:bubble3D val="0"/>
            <c:spPr>
              <a:solidFill>
                <a:schemeClr val="tx2">
                  <a:lumMod val="20000"/>
                  <a:lumOff val="80000"/>
                </a:schemeClr>
              </a:solidFill>
            </c:spPr>
            <c:extLst>
              <c:ext xmlns:c16="http://schemas.microsoft.com/office/drawing/2014/chart" uri="{C3380CC4-5D6E-409C-BE32-E72D297353CC}">
                <c16:uniqueId val="{00000015-7633-4B69-B509-FD82302ED5A3}"/>
              </c:ext>
            </c:extLst>
          </c:dPt>
          <c:dPt>
            <c:idx val="11"/>
            <c:invertIfNegative val="0"/>
            <c:bubble3D val="0"/>
            <c:spPr>
              <a:solidFill>
                <a:schemeClr val="tx2">
                  <a:lumMod val="20000"/>
                  <a:lumOff val="80000"/>
                </a:schemeClr>
              </a:solidFill>
            </c:spPr>
            <c:extLst>
              <c:ext xmlns:c16="http://schemas.microsoft.com/office/drawing/2014/chart" uri="{C3380CC4-5D6E-409C-BE32-E72D297353CC}">
                <c16:uniqueId val="{00000017-7633-4B69-B509-FD82302ED5A3}"/>
              </c:ext>
            </c:extLst>
          </c:dPt>
          <c:dPt>
            <c:idx val="12"/>
            <c:invertIfNegative val="0"/>
            <c:bubble3D val="0"/>
            <c:spPr>
              <a:solidFill>
                <a:schemeClr val="tx2">
                  <a:lumMod val="20000"/>
                  <a:lumOff val="80000"/>
                </a:schemeClr>
              </a:solidFill>
            </c:spPr>
            <c:extLst>
              <c:ext xmlns:c16="http://schemas.microsoft.com/office/drawing/2014/chart" uri="{C3380CC4-5D6E-409C-BE32-E72D297353CC}">
                <c16:uniqueId val="{00000019-7633-4B69-B509-FD82302ED5A3}"/>
              </c:ext>
            </c:extLst>
          </c:dPt>
          <c:dPt>
            <c:idx val="13"/>
            <c:invertIfNegative val="0"/>
            <c:bubble3D val="0"/>
            <c:spPr>
              <a:solidFill>
                <a:schemeClr val="tx2">
                  <a:lumMod val="20000"/>
                  <a:lumOff val="80000"/>
                </a:schemeClr>
              </a:solidFill>
            </c:spPr>
            <c:extLst>
              <c:ext xmlns:c16="http://schemas.microsoft.com/office/drawing/2014/chart" uri="{C3380CC4-5D6E-409C-BE32-E72D297353CC}">
                <c16:uniqueId val="{0000001B-7633-4B69-B509-FD82302ED5A3}"/>
              </c:ext>
            </c:extLst>
          </c:dPt>
          <c:dPt>
            <c:idx val="14"/>
            <c:invertIfNegative val="0"/>
            <c:bubble3D val="0"/>
            <c:spPr>
              <a:solidFill>
                <a:schemeClr val="tx2">
                  <a:lumMod val="20000"/>
                  <a:lumOff val="80000"/>
                </a:schemeClr>
              </a:solidFill>
            </c:spPr>
            <c:extLst>
              <c:ext xmlns:c16="http://schemas.microsoft.com/office/drawing/2014/chart" uri="{C3380CC4-5D6E-409C-BE32-E72D297353CC}">
                <c16:uniqueId val="{0000001D-7633-4B69-B509-FD82302ED5A3}"/>
              </c:ext>
            </c:extLst>
          </c:dPt>
          <c:dPt>
            <c:idx val="15"/>
            <c:invertIfNegative val="0"/>
            <c:bubble3D val="0"/>
            <c:spPr>
              <a:solidFill>
                <a:schemeClr val="accent1">
                  <a:lumMod val="75000"/>
                </a:schemeClr>
              </a:solidFill>
            </c:spPr>
            <c:extLst>
              <c:ext xmlns:c16="http://schemas.microsoft.com/office/drawing/2014/chart" uri="{C3380CC4-5D6E-409C-BE32-E72D297353CC}">
                <c16:uniqueId val="{0000001F-7633-4B69-B509-FD82302ED5A3}"/>
              </c:ext>
            </c:extLst>
          </c:dPt>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633-4B69-B509-FD82302ED5A3}"/>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633-4B69-B509-FD82302ED5A3}"/>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633-4B69-B509-FD82302ED5A3}"/>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633-4B69-B509-FD82302ED5A3}"/>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7633-4B69-B509-FD82302ED5A3}"/>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633-4B69-B509-FD82302ED5A3}"/>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633-4B69-B509-FD82302ED5A3}"/>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633-4B69-B509-FD82302ED5A3}"/>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633-4B69-B509-FD82302ED5A3}"/>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633-4B69-B509-FD82302ED5A3}"/>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633-4B69-B509-FD82302ED5A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'++CDC Bundle Compliance(Draft)'!$I$41:$I$47</c:f>
              <c:strCache>
                <c:ptCount val="7"/>
                <c:pt idx="0">
                  <c:v>A </c:v>
                </c:pt>
                <c:pt idx="1">
                  <c:v>B</c:v>
                </c:pt>
                <c:pt idx="2">
                  <c:v>C</c:v>
                </c:pt>
                <c:pt idx="3">
                  <c:v>D</c:v>
                </c:pt>
                <c:pt idx="4">
                  <c:v>E</c:v>
                </c:pt>
                <c:pt idx="5">
                  <c:v>F</c:v>
                </c:pt>
                <c:pt idx="6">
                  <c:v>Av.</c:v>
                </c:pt>
              </c:strCache>
            </c:strRef>
          </c:cat>
          <c:val>
            <c:numRef>
              <c:f>'++CDC Bundle Compliance(Draft)'!$J$41:$J$47</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20-7633-4B69-B509-FD82302ED5A3}"/>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txPr>
    <a:bodyPr/>
    <a:lstStyle/>
    <a:p>
      <a:pPr>
        <a:defRPr>
          <a:solidFill>
            <a:schemeClr val="tx1"/>
          </a:solidFill>
        </a:defRPr>
      </a:pPr>
      <a:endParaRPr lang="en-US"/>
    </a:p>
  </c:txPr>
  <c:printSettings>
    <c:headerFooter/>
    <c:pageMargins b="0.75000000000000322" l="0.70000000000000062" r="0.70000000000000062" t="0.750000000000003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Pt>
            <c:idx val="0"/>
            <c:invertIfNegative val="0"/>
            <c:bubble3D val="0"/>
            <c:spPr>
              <a:solidFill>
                <a:schemeClr val="accent3">
                  <a:lumMod val="40000"/>
                  <a:lumOff val="60000"/>
                </a:schemeClr>
              </a:solidFill>
            </c:spPr>
            <c:extLst>
              <c:ext xmlns:c16="http://schemas.microsoft.com/office/drawing/2014/chart" uri="{C3380CC4-5D6E-409C-BE32-E72D297353CC}">
                <c16:uniqueId val="{00000000-3EE1-4F7A-A976-FB2C63E917CF}"/>
              </c:ext>
            </c:extLst>
          </c:dPt>
          <c:dPt>
            <c:idx val="1"/>
            <c:invertIfNegative val="0"/>
            <c:bubble3D val="0"/>
            <c:spPr>
              <a:solidFill>
                <a:schemeClr val="accent3">
                  <a:lumMod val="40000"/>
                  <a:lumOff val="60000"/>
                </a:schemeClr>
              </a:solidFill>
            </c:spPr>
            <c:extLst>
              <c:ext xmlns:c16="http://schemas.microsoft.com/office/drawing/2014/chart" uri="{C3380CC4-5D6E-409C-BE32-E72D297353CC}">
                <c16:uniqueId val="{00000001-3EE1-4F7A-A976-FB2C63E917CF}"/>
              </c:ext>
            </c:extLst>
          </c:dPt>
          <c:dPt>
            <c:idx val="2"/>
            <c:invertIfNegative val="0"/>
            <c:bubble3D val="0"/>
            <c:spPr>
              <a:solidFill>
                <a:schemeClr val="accent3">
                  <a:lumMod val="40000"/>
                  <a:lumOff val="60000"/>
                </a:schemeClr>
              </a:solidFill>
            </c:spPr>
            <c:extLst>
              <c:ext xmlns:c16="http://schemas.microsoft.com/office/drawing/2014/chart" uri="{C3380CC4-5D6E-409C-BE32-E72D297353CC}">
                <c16:uniqueId val="{00000002-3EE1-4F7A-A976-FB2C63E917CF}"/>
              </c:ext>
            </c:extLst>
          </c:dPt>
          <c:dPt>
            <c:idx val="3"/>
            <c:invertIfNegative val="0"/>
            <c:bubble3D val="0"/>
            <c:spPr>
              <a:solidFill>
                <a:schemeClr val="accent3">
                  <a:lumMod val="40000"/>
                  <a:lumOff val="60000"/>
                </a:schemeClr>
              </a:solidFill>
            </c:spPr>
            <c:extLst>
              <c:ext xmlns:c16="http://schemas.microsoft.com/office/drawing/2014/chart" uri="{C3380CC4-5D6E-409C-BE32-E72D297353CC}">
                <c16:uniqueId val="{00000003-3EE1-4F7A-A976-FB2C63E917CF}"/>
              </c:ext>
            </c:extLst>
          </c:dPt>
          <c:dPt>
            <c:idx val="4"/>
            <c:invertIfNegative val="0"/>
            <c:bubble3D val="0"/>
            <c:spPr>
              <a:solidFill>
                <a:schemeClr val="accent3">
                  <a:lumMod val="40000"/>
                  <a:lumOff val="60000"/>
                </a:schemeClr>
              </a:solidFill>
            </c:spPr>
            <c:extLst>
              <c:ext xmlns:c16="http://schemas.microsoft.com/office/drawing/2014/chart" uri="{C3380CC4-5D6E-409C-BE32-E72D297353CC}">
                <c16:uniqueId val="{00000004-3EE1-4F7A-A976-FB2C63E917CF}"/>
              </c:ext>
            </c:extLst>
          </c:dPt>
          <c:dPt>
            <c:idx val="5"/>
            <c:invertIfNegative val="0"/>
            <c:bubble3D val="0"/>
            <c:spPr>
              <a:solidFill>
                <a:schemeClr val="accent3">
                  <a:lumMod val="40000"/>
                  <a:lumOff val="60000"/>
                </a:schemeClr>
              </a:solidFill>
            </c:spPr>
            <c:extLst>
              <c:ext xmlns:c16="http://schemas.microsoft.com/office/drawing/2014/chart" uri="{C3380CC4-5D6E-409C-BE32-E72D297353CC}">
                <c16:uniqueId val="{00000005-3EE1-4F7A-A976-FB2C63E917CF}"/>
              </c:ext>
            </c:extLst>
          </c:dPt>
          <c:dPt>
            <c:idx val="6"/>
            <c:invertIfNegative val="0"/>
            <c:bubble3D val="0"/>
            <c:spPr>
              <a:solidFill>
                <a:schemeClr val="accent3">
                  <a:lumMod val="40000"/>
                  <a:lumOff val="60000"/>
                </a:schemeClr>
              </a:solidFill>
            </c:spPr>
            <c:extLst>
              <c:ext xmlns:c16="http://schemas.microsoft.com/office/drawing/2014/chart" uri="{C3380CC4-5D6E-409C-BE32-E72D297353CC}">
                <c16:uniqueId val="{00000006-3EE1-4F7A-A976-FB2C63E917CF}"/>
              </c:ext>
            </c:extLst>
          </c:dPt>
          <c:dPt>
            <c:idx val="7"/>
            <c:invertIfNegative val="0"/>
            <c:bubble3D val="0"/>
            <c:spPr>
              <a:solidFill>
                <a:schemeClr val="accent3">
                  <a:lumMod val="40000"/>
                  <a:lumOff val="60000"/>
                </a:schemeClr>
              </a:solidFill>
            </c:spPr>
            <c:extLst>
              <c:ext xmlns:c16="http://schemas.microsoft.com/office/drawing/2014/chart" uri="{C3380CC4-5D6E-409C-BE32-E72D297353CC}">
                <c16:uniqueId val="{00000007-3EE1-4F7A-A976-FB2C63E917CF}"/>
              </c:ext>
            </c:extLst>
          </c:dPt>
          <c:dPt>
            <c:idx val="8"/>
            <c:invertIfNegative val="0"/>
            <c:bubble3D val="0"/>
            <c:spPr>
              <a:solidFill>
                <a:srgbClr val="00B050"/>
              </a:solidFill>
            </c:spPr>
            <c:extLst>
              <c:ext xmlns:c16="http://schemas.microsoft.com/office/drawing/2014/chart" uri="{C3380CC4-5D6E-409C-BE32-E72D297353CC}">
                <c16:uniqueId val="{00000008-3EE1-4F7A-A976-FB2C63E917CF}"/>
              </c:ext>
            </c:extLst>
          </c:dPt>
          <c:dPt>
            <c:idx val="9"/>
            <c:invertIfNegative val="0"/>
            <c:bubble3D val="0"/>
            <c:spPr>
              <a:solidFill>
                <a:schemeClr val="tx2">
                  <a:lumMod val="20000"/>
                  <a:lumOff val="80000"/>
                </a:schemeClr>
              </a:solidFill>
            </c:spPr>
            <c:extLst>
              <c:ext xmlns:c16="http://schemas.microsoft.com/office/drawing/2014/chart" uri="{C3380CC4-5D6E-409C-BE32-E72D297353CC}">
                <c16:uniqueId val="{00000009-3EE1-4F7A-A976-FB2C63E917CF}"/>
              </c:ext>
            </c:extLst>
          </c:dPt>
          <c:dPt>
            <c:idx val="10"/>
            <c:invertIfNegative val="0"/>
            <c:bubble3D val="0"/>
            <c:spPr>
              <a:solidFill>
                <a:schemeClr val="tx2">
                  <a:lumMod val="20000"/>
                  <a:lumOff val="80000"/>
                </a:schemeClr>
              </a:solidFill>
            </c:spPr>
            <c:extLst>
              <c:ext xmlns:c16="http://schemas.microsoft.com/office/drawing/2014/chart" uri="{C3380CC4-5D6E-409C-BE32-E72D297353CC}">
                <c16:uniqueId val="{0000000A-3EE1-4F7A-A976-FB2C63E917CF}"/>
              </c:ext>
            </c:extLst>
          </c:dPt>
          <c:dPt>
            <c:idx val="11"/>
            <c:invertIfNegative val="0"/>
            <c:bubble3D val="0"/>
            <c:spPr>
              <a:solidFill>
                <a:schemeClr val="tx2">
                  <a:lumMod val="20000"/>
                  <a:lumOff val="80000"/>
                </a:schemeClr>
              </a:solidFill>
            </c:spPr>
            <c:extLst>
              <c:ext xmlns:c16="http://schemas.microsoft.com/office/drawing/2014/chart" uri="{C3380CC4-5D6E-409C-BE32-E72D297353CC}">
                <c16:uniqueId val="{00000014-B4B1-4BE2-8BD2-B387F29E1C0A}"/>
              </c:ext>
            </c:extLst>
          </c:dPt>
          <c:dPt>
            <c:idx val="12"/>
            <c:invertIfNegative val="0"/>
            <c:bubble3D val="0"/>
            <c:spPr>
              <a:solidFill>
                <a:schemeClr val="tx2">
                  <a:lumMod val="20000"/>
                  <a:lumOff val="80000"/>
                </a:schemeClr>
              </a:solidFill>
            </c:spPr>
            <c:extLst>
              <c:ext xmlns:c16="http://schemas.microsoft.com/office/drawing/2014/chart" uri="{C3380CC4-5D6E-409C-BE32-E72D297353CC}">
                <c16:uniqueId val="{00000015-B4B1-4BE2-8BD2-B387F29E1C0A}"/>
              </c:ext>
            </c:extLst>
          </c:dPt>
          <c:dPt>
            <c:idx val="13"/>
            <c:invertIfNegative val="0"/>
            <c:bubble3D val="0"/>
            <c:spPr>
              <a:solidFill>
                <a:schemeClr val="tx2">
                  <a:lumMod val="20000"/>
                  <a:lumOff val="80000"/>
                </a:schemeClr>
              </a:solidFill>
            </c:spPr>
            <c:extLst>
              <c:ext xmlns:c16="http://schemas.microsoft.com/office/drawing/2014/chart" uri="{C3380CC4-5D6E-409C-BE32-E72D297353CC}">
                <c16:uniqueId val="{00000016-B4B1-4BE2-8BD2-B387F29E1C0A}"/>
              </c:ext>
            </c:extLst>
          </c:dPt>
          <c:dPt>
            <c:idx val="14"/>
            <c:invertIfNegative val="0"/>
            <c:bubble3D val="0"/>
            <c:spPr>
              <a:solidFill>
                <a:schemeClr val="tx2">
                  <a:lumMod val="20000"/>
                  <a:lumOff val="80000"/>
                </a:schemeClr>
              </a:solidFill>
            </c:spPr>
            <c:extLst>
              <c:ext xmlns:c16="http://schemas.microsoft.com/office/drawing/2014/chart" uri="{C3380CC4-5D6E-409C-BE32-E72D297353CC}">
                <c16:uniqueId val="{00000017-B4B1-4BE2-8BD2-B387F29E1C0A}"/>
              </c:ext>
            </c:extLst>
          </c:dPt>
          <c:dPt>
            <c:idx val="15"/>
            <c:invertIfNegative val="0"/>
            <c:bubble3D val="0"/>
            <c:spPr>
              <a:solidFill>
                <a:schemeClr val="accent1">
                  <a:lumMod val="75000"/>
                </a:schemeClr>
              </a:solidFill>
            </c:spPr>
            <c:extLst>
              <c:ext xmlns:c16="http://schemas.microsoft.com/office/drawing/2014/chart" uri="{C3380CC4-5D6E-409C-BE32-E72D297353CC}">
                <c16:uniqueId val="{00000006-B4B1-4BE2-8BD2-B387F29E1C0A}"/>
              </c:ext>
            </c:extLst>
          </c:dPt>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E1-4F7A-A976-FB2C63E917CF}"/>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EE1-4F7A-A976-FB2C63E917CF}"/>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EE1-4F7A-A976-FB2C63E917CF}"/>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E1-4F7A-A976-FB2C63E917CF}"/>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EE1-4F7A-A976-FB2C63E917CF}"/>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EE1-4F7A-A976-FB2C63E917CF}"/>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EE1-4F7A-A976-FB2C63E917CF}"/>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3EE1-4F7A-A976-FB2C63E917CF}"/>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3EE1-4F7A-A976-FB2C63E917CF}"/>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3EE1-4F7A-A976-FB2C63E917CF}"/>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3EE1-4F7A-A976-FB2C63E917C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'Cumulative Graph'!$I$40:$I$57</c:f>
              <c:strCache>
                <c:ptCount val="18"/>
                <c:pt idx="0">
                  <c:v>1</c:v>
                </c:pt>
                <c:pt idx="1">
                  <c:v>2</c:v>
                </c:pt>
                <c:pt idx="2">
                  <c:v>3</c:v>
                </c:pt>
                <c:pt idx="3">
                  <c:v>4</c:v>
                </c:pt>
                <c:pt idx="4">
                  <c:v>5</c:v>
                </c:pt>
                <c:pt idx="5">
                  <c:v>6</c:v>
                </c:pt>
                <c:pt idx="6">
                  <c:v>7</c:v>
                </c:pt>
                <c:pt idx="7">
                  <c:v>8</c:v>
                </c:pt>
                <c:pt idx="8">
                  <c:v>9</c:v>
                </c:pt>
                <c:pt idx="9">
                  <c:v>Av.</c:v>
                </c:pt>
                <c:pt idx="10">
                  <c:v>9</c:v>
                </c:pt>
                <c:pt idx="11">
                  <c:v>10</c:v>
                </c:pt>
                <c:pt idx="12">
                  <c:v>11</c:v>
                </c:pt>
                <c:pt idx="13">
                  <c:v>12</c:v>
                </c:pt>
                <c:pt idx="14">
                  <c:v>13</c:v>
                </c:pt>
                <c:pt idx="15">
                  <c:v>14</c:v>
                </c:pt>
                <c:pt idx="16">
                  <c:v>15</c:v>
                </c:pt>
                <c:pt idx="17">
                  <c:v>Av.</c:v>
                </c:pt>
              </c:strCache>
            </c:strRef>
          </c:cat>
          <c:val>
            <c:numRef>
              <c:f>'Cumulative Graph'!$J$39:$J$56</c:f>
              <c:numCache>
                <c:formatCode>0%</c:formatCode>
                <c:ptCount val="1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numCache>
            </c:numRef>
          </c:val>
          <c:extLst>
            <c:ext xmlns:c16="http://schemas.microsoft.com/office/drawing/2014/chart" uri="{C3380CC4-5D6E-409C-BE32-E72D297353CC}">
              <c16:uniqueId val="{0000000B-3EE1-4F7A-A976-FB2C63E917CF}"/>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max val="1"/>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txPr>
    <a:bodyPr/>
    <a:lstStyle/>
    <a:p>
      <a:pPr>
        <a:defRPr>
          <a:solidFill>
            <a:schemeClr val="tx1"/>
          </a:solidFill>
        </a:defRPr>
      </a:pPr>
      <a:endParaRPr lang="en-US"/>
    </a:p>
  </c:txPr>
  <c:printSettings>
    <c:headerFooter/>
    <c:pageMargins b="0.75000000000000322" l="0.70000000000000062" r="0.70000000000000062" t="0.75000000000000322"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Pt>
            <c:idx val="0"/>
            <c:invertIfNegative val="0"/>
            <c:bubble3D val="0"/>
            <c:spPr>
              <a:solidFill>
                <a:schemeClr val="accent3">
                  <a:lumMod val="40000"/>
                  <a:lumOff val="60000"/>
                </a:schemeClr>
              </a:solidFill>
            </c:spPr>
            <c:extLst>
              <c:ext xmlns:c16="http://schemas.microsoft.com/office/drawing/2014/chart" uri="{C3380CC4-5D6E-409C-BE32-E72D297353CC}">
                <c16:uniqueId val="{00000001-0379-4314-9CA2-81BAFAD4729C}"/>
              </c:ext>
            </c:extLst>
          </c:dPt>
          <c:dPt>
            <c:idx val="1"/>
            <c:invertIfNegative val="0"/>
            <c:bubble3D val="0"/>
            <c:spPr>
              <a:solidFill>
                <a:schemeClr val="accent3">
                  <a:lumMod val="40000"/>
                  <a:lumOff val="60000"/>
                </a:schemeClr>
              </a:solidFill>
            </c:spPr>
            <c:extLst>
              <c:ext xmlns:c16="http://schemas.microsoft.com/office/drawing/2014/chart" uri="{C3380CC4-5D6E-409C-BE32-E72D297353CC}">
                <c16:uniqueId val="{00000003-0379-4314-9CA2-81BAFAD4729C}"/>
              </c:ext>
            </c:extLst>
          </c:dPt>
          <c:dPt>
            <c:idx val="2"/>
            <c:invertIfNegative val="0"/>
            <c:bubble3D val="0"/>
            <c:spPr>
              <a:solidFill>
                <a:schemeClr val="accent3">
                  <a:lumMod val="40000"/>
                  <a:lumOff val="60000"/>
                </a:schemeClr>
              </a:solidFill>
            </c:spPr>
            <c:extLst>
              <c:ext xmlns:c16="http://schemas.microsoft.com/office/drawing/2014/chart" uri="{C3380CC4-5D6E-409C-BE32-E72D297353CC}">
                <c16:uniqueId val="{00000005-0379-4314-9CA2-81BAFAD4729C}"/>
              </c:ext>
            </c:extLst>
          </c:dPt>
          <c:dPt>
            <c:idx val="3"/>
            <c:invertIfNegative val="0"/>
            <c:bubble3D val="0"/>
            <c:spPr>
              <a:solidFill>
                <a:schemeClr val="accent3">
                  <a:lumMod val="40000"/>
                  <a:lumOff val="60000"/>
                </a:schemeClr>
              </a:solidFill>
            </c:spPr>
            <c:extLst>
              <c:ext xmlns:c16="http://schemas.microsoft.com/office/drawing/2014/chart" uri="{C3380CC4-5D6E-409C-BE32-E72D297353CC}">
                <c16:uniqueId val="{00000007-0379-4314-9CA2-81BAFAD4729C}"/>
              </c:ext>
            </c:extLst>
          </c:dPt>
          <c:dPt>
            <c:idx val="4"/>
            <c:invertIfNegative val="0"/>
            <c:bubble3D val="0"/>
            <c:spPr>
              <a:solidFill>
                <a:schemeClr val="accent3">
                  <a:lumMod val="40000"/>
                  <a:lumOff val="60000"/>
                </a:schemeClr>
              </a:solidFill>
            </c:spPr>
            <c:extLst>
              <c:ext xmlns:c16="http://schemas.microsoft.com/office/drawing/2014/chart" uri="{C3380CC4-5D6E-409C-BE32-E72D297353CC}">
                <c16:uniqueId val="{00000009-0379-4314-9CA2-81BAFAD4729C}"/>
              </c:ext>
            </c:extLst>
          </c:dPt>
          <c:dPt>
            <c:idx val="5"/>
            <c:invertIfNegative val="0"/>
            <c:bubble3D val="0"/>
            <c:spPr>
              <a:solidFill>
                <a:schemeClr val="accent3">
                  <a:lumMod val="40000"/>
                  <a:lumOff val="60000"/>
                </a:schemeClr>
              </a:solidFill>
            </c:spPr>
            <c:extLst>
              <c:ext xmlns:c16="http://schemas.microsoft.com/office/drawing/2014/chart" uri="{C3380CC4-5D6E-409C-BE32-E72D297353CC}">
                <c16:uniqueId val="{0000000B-0379-4314-9CA2-81BAFAD4729C}"/>
              </c:ext>
            </c:extLst>
          </c:dPt>
          <c:dPt>
            <c:idx val="6"/>
            <c:invertIfNegative val="0"/>
            <c:bubble3D val="0"/>
            <c:spPr>
              <a:solidFill>
                <a:schemeClr val="accent3">
                  <a:lumMod val="40000"/>
                  <a:lumOff val="60000"/>
                </a:schemeClr>
              </a:solidFill>
            </c:spPr>
            <c:extLst>
              <c:ext xmlns:c16="http://schemas.microsoft.com/office/drawing/2014/chart" uri="{C3380CC4-5D6E-409C-BE32-E72D297353CC}">
                <c16:uniqueId val="{0000000D-0379-4314-9CA2-81BAFAD4729C}"/>
              </c:ext>
            </c:extLst>
          </c:dPt>
          <c:dPt>
            <c:idx val="7"/>
            <c:invertIfNegative val="0"/>
            <c:bubble3D val="0"/>
            <c:spPr>
              <a:solidFill>
                <a:schemeClr val="accent3">
                  <a:lumMod val="40000"/>
                  <a:lumOff val="60000"/>
                </a:schemeClr>
              </a:solidFill>
            </c:spPr>
            <c:extLst>
              <c:ext xmlns:c16="http://schemas.microsoft.com/office/drawing/2014/chart" uri="{C3380CC4-5D6E-409C-BE32-E72D297353CC}">
                <c16:uniqueId val="{0000000F-0379-4314-9CA2-81BAFAD4729C}"/>
              </c:ext>
            </c:extLst>
          </c:dPt>
          <c:dPt>
            <c:idx val="8"/>
            <c:invertIfNegative val="0"/>
            <c:bubble3D val="0"/>
            <c:spPr>
              <a:solidFill>
                <a:schemeClr val="accent3">
                  <a:lumMod val="40000"/>
                  <a:lumOff val="60000"/>
                </a:schemeClr>
              </a:solidFill>
            </c:spPr>
            <c:extLst>
              <c:ext xmlns:c16="http://schemas.microsoft.com/office/drawing/2014/chart" uri="{C3380CC4-5D6E-409C-BE32-E72D297353CC}">
                <c16:uniqueId val="{00000011-0379-4314-9CA2-81BAFAD4729C}"/>
              </c:ext>
            </c:extLst>
          </c:dPt>
          <c:dPt>
            <c:idx val="9"/>
            <c:invertIfNegative val="0"/>
            <c:bubble3D val="0"/>
            <c:spPr>
              <a:solidFill>
                <a:srgbClr val="00B050"/>
              </a:solidFill>
            </c:spPr>
            <c:extLst>
              <c:ext xmlns:c16="http://schemas.microsoft.com/office/drawing/2014/chart" uri="{C3380CC4-5D6E-409C-BE32-E72D297353CC}">
                <c16:uniqueId val="{00000013-0379-4314-9CA2-81BAFAD4729C}"/>
              </c:ext>
            </c:extLst>
          </c:dPt>
          <c:dPt>
            <c:idx val="10"/>
            <c:invertIfNegative val="0"/>
            <c:bubble3D val="0"/>
            <c:spPr>
              <a:solidFill>
                <a:schemeClr val="tx2">
                  <a:lumMod val="20000"/>
                  <a:lumOff val="80000"/>
                </a:schemeClr>
              </a:solidFill>
            </c:spPr>
            <c:extLst>
              <c:ext xmlns:c16="http://schemas.microsoft.com/office/drawing/2014/chart" uri="{C3380CC4-5D6E-409C-BE32-E72D297353CC}">
                <c16:uniqueId val="{00000015-0379-4314-9CA2-81BAFAD4729C}"/>
              </c:ext>
            </c:extLst>
          </c:dPt>
          <c:dPt>
            <c:idx val="11"/>
            <c:invertIfNegative val="0"/>
            <c:bubble3D val="0"/>
            <c:spPr>
              <a:solidFill>
                <a:schemeClr val="tx2">
                  <a:lumMod val="20000"/>
                  <a:lumOff val="80000"/>
                </a:schemeClr>
              </a:solidFill>
            </c:spPr>
            <c:extLst>
              <c:ext xmlns:c16="http://schemas.microsoft.com/office/drawing/2014/chart" uri="{C3380CC4-5D6E-409C-BE32-E72D297353CC}">
                <c16:uniqueId val="{00000017-0379-4314-9CA2-81BAFAD4729C}"/>
              </c:ext>
            </c:extLst>
          </c:dPt>
          <c:dPt>
            <c:idx val="12"/>
            <c:invertIfNegative val="0"/>
            <c:bubble3D val="0"/>
            <c:spPr>
              <a:solidFill>
                <a:schemeClr val="tx2">
                  <a:lumMod val="20000"/>
                  <a:lumOff val="80000"/>
                </a:schemeClr>
              </a:solidFill>
            </c:spPr>
            <c:extLst>
              <c:ext xmlns:c16="http://schemas.microsoft.com/office/drawing/2014/chart" uri="{C3380CC4-5D6E-409C-BE32-E72D297353CC}">
                <c16:uniqueId val="{00000019-0379-4314-9CA2-81BAFAD4729C}"/>
              </c:ext>
            </c:extLst>
          </c:dPt>
          <c:dPt>
            <c:idx val="13"/>
            <c:invertIfNegative val="0"/>
            <c:bubble3D val="0"/>
            <c:spPr>
              <a:solidFill>
                <a:schemeClr val="tx2">
                  <a:lumMod val="20000"/>
                  <a:lumOff val="80000"/>
                </a:schemeClr>
              </a:solidFill>
            </c:spPr>
            <c:extLst>
              <c:ext xmlns:c16="http://schemas.microsoft.com/office/drawing/2014/chart" uri="{C3380CC4-5D6E-409C-BE32-E72D297353CC}">
                <c16:uniqueId val="{0000001B-0379-4314-9CA2-81BAFAD4729C}"/>
              </c:ext>
            </c:extLst>
          </c:dPt>
          <c:dPt>
            <c:idx val="14"/>
            <c:invertIfNegative val="0"/>
            <c:bubble3D val="0"/>
            <c:spPr>
              <a:solidFill>
                <a:schemeClr val="tx2">
                  <a:lumMod val="20000"/>
                  <a:lumOff val="80000"/>
                </a:schemeClr>
              </a:solidFill>
            </c:spPr>
            <c:extLst>
              <c:ext xmlns:c16="http://schemas.microsoft.com/office/drawing/2014/chart" uri="{C3380CC4-5D6E-409C-BE32-E72D297353CC}">
                <c16:uniqueId val="{0000001D-0379-4314-9CA2-81BAFAD4729C}"/>
              </c:ext>
            </c:extLst>
          </c:dPt>
          <c:dPt>
            <c:idx val="15"/>
            <c:invertIfNegative val="0"/>
            <c:bubble3D val="0"/>
            <c:spPr>
              <a:solidFill>
                <a:schemeClr val="accent1">
                  <a:lumMod val="75000"/>
                </a:schemeClr>
              </a:solidFill>
            </c:spPr>
            <c:extLst>
              <c:ext xmlns:c16="http://schemas.microsoft.com/office/drawing/2014/chart" uri="{C3380CC4-5D6E-409C-BE32-E72D297353CC}">
                <c16:uniqueId val="{0000001F-0379-4314-9CA2-81BAFAD4729C}"/>
              </c:ext>
            </c:extLst>
          </c:dPt>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379-4314-9CA2-81BAFAD4729C}"/>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379-4314-9CA2-81BAFAD4729C}"/>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379-4314-9CA2-81BAFAD4729C}"/>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379-4314-9CA2-81BAFAD4729C}"/>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379-4314-9CA2-81BAFAD4729C}"/>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379-4314-9CA2-81BAFAD4729C}"/>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379-4314-9CA2-81BAFAD4729C}"/>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379-4314-9CA2-81BAFAD4729C}"/>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379-4314-9CA2-81BAFAD4729C}"/>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379-4314-9CA2-81BAFAD4729C}"/>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379-4314-9CA2-81BAFAD4729C}"/>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'Direct Observation Compliance'!$I$40:$I$49</c:f>
              <c:strCache>
                <c:ptCount val="10"/>
                <c:pt idx="0">
                  <c:v>1</c:v>
                </c:pt>
                <c:pt idx="1">
                  <c:v>2</c:v>
                </c:pt>
                <c:pt idx="2">
                  <c:v>3</c:v>
                </c:pt>
                <c:pt idx="3">
                  <c:v>4</c:v>
                </c:pt>
                <c:pt idx="4">
                  <c:v>5</c:v>
                </c:pt>
                <c:pt idx="5">
                  <c:v>6</c:v>
                </c:pt>
                <c:pt idx="6">
                  <c:v>7</c:v>
                </c:pt>
                <c:pt idx="7">
                  <c:v>8</c:v>
                </c:pt>
                <c:pt idx="8">
                  <c:v>9</c:v>
                </c:pt>
                <c:pt idx="9">
                  <c:v>Av.</c:v>
                </c:pt>
              </c:strCache>
            </c:strRef>
          </c:cat>
          <c:val>
            <c:numRef>
              <c:f>'Direct Observation Compliance'!$J$40:$J$49</c:f>
              <c:numCache>
                <c:formatCode>0%</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20-0379-4314-9CA2-81BAFAD4729C}"/>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max val="1"/>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txPr>
    <a:bodyPr/>
    <a:lstStyle/>
    <a:p>
      <a:pPr>
        <a:defRPr>
          <a:solidFill>
            <a:schemeClr val="tx1"/>
          </a:solidFill>
        </a:defRPr>
      </a:pPr>
      <a:endParaRPr lang="en-US"/>
    </a:p>
  </c:txPr>
  <c:printSettings>
    <c:headerFooter/>
    <c:pageMargins b="0.75000000000000322" l="0.70000000000000062" r="0.70000000000000062" t="0.750000000000003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3"/>
          <c:order val="0"/>
          <c:spPr>
            <a:solidFill>
              <a:srgbClr val="B95119"/>
            </a:solidFill>
          </c:spPr>
          <c:invertIfNegative val="0"/>
          <c:dPt>
            <c:idx val="0"/>
            <c:invertIfNegative val="0"/>
            <c:bubble3D val="0"/>
            <c:spPr>
              <a:solidFill>
                <a:schemeClr val="accent4">
                  <a:lumMod val="40000"/>
                  <a:lumOff val="60000"/>
                </a:schemeClr>
              </a:solidFill>
            </c:spPr>
            <c:extLst>
              <c:ext xmlns:c16="http://schemas.microsoft.com/office/drawing/2014/chart" uri="{C3380CC4-5D6E-409C-BE32-E72D297353CC}">
                <c16:uniqueId val="{00000001-06C4-44F2-A97A-F9CFB63F6EE1}"/>
              </c:ext>
            </c:extLst>
          </c:dPt>
          <c:dPt>
            <c:idx val="1"/>
            <c:invertIfNegative val="0"/>
            <c:bubble3D val="0"/>
            <c:spPr>
              <a:solidFill>
                <a:schemeClr val="accent4">
                  <a:lumMod val="40000"/>
                  <a:lumOff val="60000"/>
                </a:schemeClr>
              </a:solidFill>
            </c:spPr>
            <c:extLst>
              <c:ext xmlns:c16="http://schemas.microsoft.com/office/drawing/2014/chart" uri="{C3380CC4-5D6E-409C-BE32-E72D297353CC}">
                <c16:uniqueId val="{00000003-06C4-44F2-A97A-F9CFB63F6EE1}"/>
              </c:ext>
            </c:extLst>
          </c:dPt>
          <c:dPt>
            <c:idx val="2"/>
            <c:invertIfNegative val="0"/>
            <c:bubble3D val="0"/>
            <c:spPr>
              <a:solidFill>
                <a:schemeClr val="accent4">
                  <a:lumMod val="40000"/>
                  <a:lumOff val="60000"/>
                </a:schemeClr>
              </a:solidFill>
            </c:spPr>
            <c:extLst>
              <c:ext xmlns:c16="http://schemas.microsoft.com/office/drawing/2014/chart" uri="{C3380CC4-5D6E-409C-BE32-E72D297353CC}">
                <c16:uniqueId val="{00000005-06C4-44F2-A97A-F9CFB63F6EE1}"/>
              </c:ext>
            </c:extLst>
          </c:dPt>
          <c:dPt>
            <c:idx val="3"/>
            <c:invertIfNegative val="0"/>
            <c:bubble3D val="0"/>
            <c:spPr>
              <a:solidFill>
                <a:schemeClr val="accent4">
                  <a:lumMod val="40000"/>
                  <a:lumOff val="60000"/>
                </a:schemeClr>
              </a:solidFill>
            </c:spPr>
            <c:extLst>
              <c:ext xmlns:c16="http://schemas.microsoft.com/office/drawing/2014/chart" uri="{C3380CC4-5D6E-409C-BE32-E72D297353CC}">
                <c16:uniqueId val="{00000007-06C4-44F2-A97A-F9CFB63F6EE1}"/>
              </c:ext>
            </c:extLst>
          </c:dPt>
          <c:dPt>
            <c:idx val="4"/>
            <c:invertIfNegative val="0"/>
            <c:bubble3D val="0"/>
            <c:spPr>
              <a:solidFill>
                <a:schemeClr val="accent4">
                  <a:lumMod val="40000"/>
                  <a:lumOff val="60000"/>
                </a:schemeClr>
              </a:solidFill>
            </c:spPr>
            <c:extLst>
              <c:ext xmlns:c16="http://schemas.microsoft.com/office/drawing/2014/chart" uri="{C3380CC4-5D6E-409C-BE32-E72D297353CC}">
                <c16:uniqueId val="{00000009-06C4-44F2-A97A-F9CFB63F6EE1}"/>
              </c:ext>
            </c:extLst>
          </c:dPt>
          <c:dPt>
            <c:idx val="5"/>
            <c:invertIfNegative val="0"/>
            <c:bubble3D val="0"/>
            <c:spPr>
              <a:solidFill>
                <a:schemeClr val="accent4">
                  <a:lumMod val="40000"/>
                  <a:lumOff val="60000"/>
                </a:schemeClr>
              </a:solidFill>
            </c:spPr>
            <c:extLst>
              <c:ext xmlns:c16="http://schemas.microsoft.com/office/drawing/2014/chart" uri="{C3380CC4-5D6E-409C-BE32-E72D297353CC}">
                <c16:uniqueId val="{0000000B-06C4-44F2-A97A-F9CFB63F6EE1}"/>
              </c:ext>
            </c:extLst>
          </c:dPt>
          <c:dPt>
            <c:idx val="6"/>
            <c:invertIfNegative val="0"/>
            <c:bubble3D val="0"/>
            <c:spPr>
              <a:solidFill>
                <a:schemeClr val="accent4">
                  <a:lumMod val="75000"/>
                </a:schemeClr>
              </a:solidFill>
            </c:spPr>
            <c:extLst>
              <c:ext xmlns:c16="http://schemas.microsoft.com/office/drawing/2014/chart" uri="{C3380CC4-5D6E-409C-BE32-E72D297353CC}">
                <c16:uniqueId val="{0000000D-06C4-44F2-A97A-F9CFB63F6EE1}"/>
              </c:ext>
            </c:extLst>
          </c:dPt>
          <c:dPt>
            <c:idx val="7"/>
            <c:invertIfNegative val="0"/>
            <c:bubble3D val="0"/>
            <c:spPr>
              <a:solidFill>
                <a:schemeClr val="accent3">
                  <a:lumMod val="40000"/>
                  <a:lumOff val="60000"/>
                </a:schemeClr>
              </a:solidFill>
            </c:spPr>
            <c:extLst>
              <c:ext xmlns:c16="http://schemas.microsoft.com/office/drawing/2014/chart" uri="{C3380CC4-5D6E-409C-BE32-E72D297353CC}">
                <c16:uniqueId val="{0000000F-06C4-44F2-A97A-F9CFB63F6EE1}"/>
              </c:ext>
            </c:extLst>
          </c:dPt>
          <c:dPt>
            <c:idx val="8"/>
            <c:invertIfNegative val="0"/>
            <c:bubble3D val="0"/>
            <c:spPr>
              <a:solidFill>
                <a:srgbClr val="00B050"/>
              </a:solidFill>
            </c:spPr>
            <c:extLst>
              <c:ext xmlns:c16="http://schemas.microsoft.com/office/drawing/2014/chart" uri="{C3380CC4-5D6E-409C-BE32-E72D297353CC}">
                <c16:uniqueId val="{00000011-06C4-44F2-A97A-F9CFB63F6EE1}"/>
              </c:ext>
            </c:extLst>
          </c:dPt>
          <c:dPt>
            <c:idx val="9"/>
            <c:invertIfNegative val="0"/>
            <c:bubble3D val="0"/>
            <c:spPr>
              <a:solidFill>
                <a:schemeClr val="tx2">
                  <a:lumMod val="20000"/>
                  <a:lumOff val="80000"/>
                </a:schemeClr>
              </a:solidFill>
            </c:spPr>
            <c:extLst>
              <c:ext xmlns:c16="http://schemas.microsoft.com/office/drawing/2014/chart" uri="{C3380CC4-5D6E-409C-BE32-E72D297353CC}">
                <c16:uniqueId val="{00000013-06C4-44F2-A97A-F9CFB63F6EE1}"/>
              </c:ext>
            </c:extLst>
          </c:dPt>
          <c:dPt>
            <c:idx val="10"/>
            <c:invertIfNegative val="0"/>
            <c:bubble3D val="0"/>
            <c:spPr>
              <a:solidFill>
                <a:schemeClr val="tx2">
                  <a:lumMod val="20000"/>
                  <a:lumOff val="80000"/>
                </a:schemeClr>
              </a:solidFill>
            </c:spPr>
            <c:extLst>
              <c:ext xmlns:c16="http://schemas.microsoft.com/office/drawing/2014/chart" uri="{C3380CC4-5D6E-409C-BE32-E72D297353CC}">
                <c16:uniqueId val="{00000015-06C4-44F2-A97A-F9CFB63F6EE1}"/>
              </c:ext>
            </c:extLst>
          </c:dPt>
          <c:dPt>
            <c:idx val="11"/>
            <c:invertIfNegative val="0"/>
            <c:bubble3D val="0"/>
            <c:spPr>
              <a:solidFill>
                <a:schemeClr val="tx2">
                  <a:lumMod val="20000"/>
                  <a:lumOff val="80000"/>
                </a:schemeClr>
              </a:solidFill>
            </c:spPr>
            <c:extLst>
              <c:ext xmlns:c16="http://schemas.microsoft.com/office/drawing/2014/chart" uri="{C3380CC4-5D6E-409C-BE32-E72D297353CC}">
                <c16:uniqueId val="{00000017-06C4-44F2-A97A-F9CFB63F6EE1}"/>
              </c:ext>
            </c:extLst>
          </c:dPt>
          <c:dPt>
            <c:idx val="12"/>
            <c:invertIfNegative val="0"/>
            <c:bubble3D val="0"/>
            <c:spPr>
              <a:solidFill>
                <a:schemeClr val="tx2">
                  <a:lumMod val="20000"/>
                  <a:lumOff val="80000"/>
                </a:schemeClr>
              </a:solidFill>
            </c:spPr>
            <c:extLst>
              <c:ext xmlns:c16="http://schemas.microsoft.com/office/drawing/2014/chart" uri="{C3380CC4-5D6E-409C-BE32-E72D297353CC}">
                <c16:uniqueId val="{00000019-06C4-44F2-A97A-F9CFB63F6EE1}"/>
              </c:ext>
            </c:extLst>
          </c:dPt>
          <c:dPt>
            <c:idx val="13"/>
            <c:invertIfNegative val="0"/>
            <c:bubble3D val="0"/>
            <c:spPr>
              <a:solidFill>
                <a:schemeClr val="tx2">
                  <a:lumMod val="20000"/>
                  <a:lumOff val="80000"/>
                </a:schemeClr>
              </a:solidFill>
            </c:spPr>
            <c:extLst>
              <c:ext xmlns:c16="http://schemas.microsoft.com/office/drawing/2014/chart" uri="{C3380CC4-5D6E-409C-BE32-E72D297353CC}">
                <c16:uniqueId val="{0000001B-06C4-44F2-A97A-F9CFB63F6EE1}"/>
              </c:ext>
            </c:extLst>
          </c:dPt>
          <c:dPt>
            <c:idx val="14"/>
            <c:invertIfNegative val="0"/>
            <c:bubble3D val="0"/>
            <c:spPr>
              <a:solidFill>
                <a:schemeClr val="tx2">
                  <a:lumMod val="20000"/>
                  <a:lumOff val="80000"/>
                </a:schemeClr>
              </a:solidFill>
            </c:spPr>
            <c:extLst>
              <c:ext xmlns:c16="http://schemas.microsoft.com/office/drawing/2014/chart" uri="{C3380CC4-5D6E-409C-BE32-E72D297353CC}">
                <c16:uniqueId val="{0000001D-06C4-44F2-A97A-F9CFB63F6EE1}"/>
              </c:ext>
            </c:extLst>
          </c:dPt>
          <c:dPt>
            <c:idx val="15"/>
            <c:invertIfNegative val="0"/>
            <c:bubble3D val="0"/>
            <c:spPr>
              <a:solidFill>
                <a:schemeClr val="accent1">
                  <a:lumMod val="75000"/>
                </a:schemeClr>
              </a:solidFill>
            </c:spPr>
            <c:extLst>
              <c:ext xmlns:c16="http://schemas.microsoft.com/office/drawing/2014/chart" uri="{C3380CC4-5D6E-409C-BE32-E72D297353CC}">
                <c16:uniqueId val="{0000001F-06C4-44F2-A97A-F9CFB63F6EE1}"/>
              </c:ext>
            </c:extLst>
          </c:dPt>
          <c:dLbls>
            <c:dLbl>
              <c:idx val="0"/>
              <c:layout>
                <c:manualLayout>
                  <c:x val="1.1347451109494465E-2"/>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6C4-44F2-A97A-F9CFB63F6EE1}"/>
                </c:ext>
              </c:extLst>
            </c:dLbl>
            <c:dLbl>
              <c:idx val="1"/>
              <c:layout>
                <c:manualLayout>
                  <c:x val="1.1347516040652185E-2"/>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6C4-44F2-A97A-F9CFB63F6EE1}"/>
                </c:ext>
              </c:extLst>
            </c:dLbl>
            <c:dLbl>
              <c:idx val="2"/>
              <c:layout>
                <c:manualLayout>
                  <c:x val="7.56501069376808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6C4-44F2-A97A-F9CFB63F6EE1}"/>
                </c:ext>
              </c:extLst>
            </c:dLbl>
            <c:dLbl>
              <c:idx val="3"/>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6C4-44F2-A97A-F9CFB63F6EE1}"/>
                </c:ext>
              </c:extLst>
            </c:dLbl>
            <c:dLbl>
              <c:idx val="4"/>
              <c:layout>
                <c:manualLayout>
                  <c:x val="9.4562633672100865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06C4-44F2-A97A-F9CFB63F6EE1}"/>
                </c:ext>
              </c:extLst>
            </c:dLbl>
            <c:dLbl>
              <c:idx val="5"/>
              <c:layout>
                <c:manualLayout>
                  <c:x val="7.5650106937680834E-3"/>
                  <c:y val="-1.0256410256410201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6C4-44F2-A97A-F9CFB63F6EE1}"/>
                </c:ext>
              </c:extLst>
            </c:dLbl>
            <c:dLbl>
              <c:idx val="6"/>
              <c:layout>
                <c:manualLayout>
                  <c:x val="5.6737580203260534E-3"/>
                  <c:y val="-6.8376068376068393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6C4-44F2-A97A-F9CFB63F6EE1}"/>
                </c:ext>
              </c:extLst>
            </c:dLbl>
            <c:dLbl>
              <c:idx val="7"/>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6C4-44F2-A97A-F9CFB63F6EE1}"/>
                </c:ext>
              </c:extLst>
            </c:dLbl>
            <c:dLbl>
              <c:idx val="8"/>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06C4-44F2-A97A-F9CFB63F6EE1}"/>
                </c:ext>
              </c:extLst>
            </c:dLbl>
            <c:dLbl>
              <c:idx val="9"/>
              <c:layout>
                <c:manualLayout>
                  <c:x val="5.6737580203260534E-3"/>
                  <c:y val="-6.8376068376067752E-3"/>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06C4-44F2-A97A-F9CFB63F6EE1}"/>
                </c:ext>
              </c:extLst>
            </c:dLbl>
            <c:dLbl>
              <c:idx val="10"/>
              <c:layout>
                <c:manualLayout>
                  <c:x val="5.6737580203260534E-3"/>
                  <c:y val="-1.0256410256410263E-2"/>
                </c:manualLayout>
              </c:layout>
              <c:spPr/>
              <c:txPr>
                <a:bodyPr/>
                <a:lstStyle/>
                <a:p>
                  <a:pPr>
                    <a:defRPr/>
                  </a:pPr>
                  <a:endParaRPr lang="en-US"/>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06C4-44F2-A97A-F9CFB63F6EE1}"/>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Audit Compliance '!$I$48:$I$55</c:f>
              <c:strCache>
                <c:ptCount val="8"/>
                <c:pt idx="0">
                  <c:v>1</c:v>
                </c:pt>
                <c:pt idx="1">
                  <c:v>2</c:v>
                </c:pt>
                <c:pt idx="2">
                  <c:v>3</c:v>
                </c:pt>
                <c:pt idx="3">
                  <c:v>4</c:v>
                </c:pt>
                <c:pt idx="4">
                  <c:v>5</c:v>
                </c:pt>
                <c:pt idx="5">
                  <c:v>6</c:v>
                </c:pt>
                <c:pt idx="6">
                  <c:v>7</c:v>
                </c:pt>
                <c:pt idx="7">
                  <c:v>Av.</c:v>
                </c:pt>
              </c:strCache>
            </c:strRef>
          </c:cat>
          <c:val>
            <c:numRef>
              <c:f>'Chart Audit Compliance '!$J$48:$J$55</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20-06C4-44F2-A97A-F9CFB63F6EE1}"/>
            </c:ext>
          </c:extLst>
        </c:ser>
        <c:dLbls>
          <c:showLegendKey val="0"/>
          <c:showVal val="0"/>
          <c:showCatName val="0"/>
          <c:showSerName val="0"/>
          <c:showPercent val="0"/>
          <c:showBubbleSize val="0"/>
        </c:dLbls>
        <c:gapWidth val="89"/>
        <c:shape val="box"/>
        <c:axId val="217466288"/>
        <c:axId val="217463360"/>
        <c:axId val="0"/>
      </c:bar3DChart>
      <c:catAx>
        <c:axId val="217466288"/>
        <c:scaling>
          <c:orientation val="minMax"/>
        </c:scaling>
        <c:delete val="0"/>
        <c:axPos val="b"/>
        <c:numFmt formatCode="General" sourceLinked="1"/>
        <c:majorTickMark val="out"/>
        <c:minorTickMark val="none"/>
        <c:tickLblPos val="nextTo"/>
        <c:crossAx val="217463360"/>
        <c:crosses val="autoZero"/>
        <c:auto val="1"/>
        <c:lblAlgn val="ctr"/>
        <c:lblOffset val="100"/>
        <c:noMultiLvlLbl val="0"/>
      </c:catAx>
      <c:valAx>
        <c:axId val="217463360"/>
        <c:scaling>
          <c:orientation val="minMax"/>
          <c:max val="1"/>
        </c:scaling>
        <c:delete val="0"/>
        <c:axPos val="l"/>
        <c:majorGridlines/>
        <c:numFmt formatCode="0%" sourceLinked="0"/>
        <c:majorTickMark val="out"/>
        <c:minorTickMark val="none"/>
        <c:tickLblPos val="nextTo"/>
        <c:crossAx val="217466288"/>
        <c:crosses val="autoZero"/>
        <c:crossBetween val="between"/>
        <c:majorUnit val="0.1"/>
      </c:valAx>
      <c:spPr>
        <a:noFill/>
        <a:ln w="25400">
          <a:noFill/>
        </a:ln>
      </c:spPr>
    </c:plotArea>
    <c:plotVisOnly val="1"/>
    <c:dispBlanksAs val="gap"/>
    <c:showDLblsOverMax val="0"/>
  </c:chart>
  <c:spPr>
    <a:noFill/>
    <a:ln w="38100">
      <a:noFill/>
    </a:ln>
  </c:spPr>
  <c:txPr>
    <a:bodyPr/>
    <a:lstStyle/>
    <a:p>
      <a:pPr>
        <a:defRPr>
          <a:solidFill>
            <a:schemeClr val="tx1"/>
          </a:solidFill>
        </a:defRPr>
      </a:pPr>
      <a:endParaRPr lang="en-US"/>
    </a:p>
  </c:txPr>
  <c:printSettings>
    <c:headerFooter/>
    <c:pageMargins b="0.75000000000000322" l="0.70000000000000062" r="0.70000000000000062" t="0.75000000000000322" header="0.30000000000000032" footer="0.30000000000000032"/>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10</xdr:col>
      <xdr:colOff>276225</xdr:colOff>
      <xdr:row>26</xdr:row>
      <xdr:rowOff>11721</xdr:rowOff>
    </xdr:from>
    <xdr:to>
      <xdr:col>13</xdr:col>
      <xdr:colOff>552449</xdr:colOff>
      <xdr:row>29</xdr:row>
      <xdr:rowOff>153305</xdr:rowOff>
    </xdr:to>
    <xdr:pic>
      <xdr:nvPicPr>
        <xdr:cNvPr id="3" name="Picture 2" descr="HSAG HQIC logo">
          <a:extLst>
            <a:ext uri="{FF2B5EF4-FFF2-40B4-BE49-F238E27FC236}">
              <a16:creationId xmlns:a16="http://schemas.microsoft.com/office/drawing/2014/main" id="{83A59EFB-4664-4153-A8B4-909996FA5A6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00725" y="5221896"/>
          <a:ext cx="2247899" cy="713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754529</xdr:colOff>
      <xdr:row>0</xdr:row>
      <xdr:rowOff>87072</xdr:rowOff>
    </xdr:from>
    <xdr:to>
      <xdr:col>15</xdr:col>
      <xdr:colOff>481105</xdr:colOff>
      <xdr:row>1</xdr:row>
      <xdr:rowOff>4538</xdr:rowOff>
    </xdr:to>
    <xdr:pic>
      <xdr:nvPicPr>
        <xdr:cNvPr id="3" name="Picture 2" descr="HSAG HQIC logo">
          <a:extLst>
            <a:ext uri="{FF2B5EF4-FFF2-40B4-BE49-F238E27FC236}">
              <a16:creationId xmlns:a16="http://schemas.microsoft.com/office/drawing/2014/main" id="{853F8E03-3BD0-41CB-B911-413C7946069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33353" y="87072"/>
          <a:ext cx="2247899" cy="713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88900</xdr:colOff>
      <xdr:row>2</xdr:row>
      <xdr:rowOff>25400</xdr:rowOff>
    </xdr:from>
    <xdr:to>
      <xdr:col>16</xdr:col>
      <xdr:colOff>352425</xdr:colOff>
      <xdr:row>22</xdr:row>
      <xdr:rowOff>92075</xdr:rowOff>
    </xdr:to>
    <xdr:graphicFrame macro="">
      <xdr:nvGraphicFramePr>
        <xdr:cNvPr id="2" name="Chart 1" title="image: dynamic chartof CDC bundle compliance-VAE Prevention">
          <a:extLst>
            <a:ext uri="{FF2B5EF4-FFF2-40B4-BE49-F238E27FC236}">
              <a16:creationId xmlns:a16="http://schemas.microsoft.com/office/drawing/2014/main" id="{3E7F627F-2C2C-4CF8-B6EE-E45AF2464F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159808</xdr:colOff>
      <xdr:row>1</xdr:row>
      <xdr:rowOff>57150</xdr:rowOff>
    </xdr:from>
    <xdr:ext cx="638123" cy="342786"/>
    <xdr:sp macro="" textlink="">
      <xdr:nvSpPr>
        <xdr:cNvPr id="3" name="TextBox 2">
          <a:extLst>
            <a:ext uri="{FF2B5EF4-FFF2-40B4-BE49-F238E27FC236}">
              <a16:creationId xmlns:a16="http://schemas.microsoft.com/office/drawing/2014/main" id="{C345347F-B30D-4362-97FB-BFE6AE3E6FB4}"/>
            </a:ext>
          </a:extLst>
        </xdr:cNvPr>
        <xdr:cNvSpPr txBox="1"/>
      </xdr:nvSpPr>
      <xdr:spPr>
        <a:xfrm>
          <a:off x="2704888" y="1215390"/>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6</xdr:col>
      <xdr:colOff>560916</xdr:colOff>
      <xdr:row>0</xdr:row>
      <xdr:rowOff>31750</xdr:rowOff>
    </xdr:from>
    <xdr:to>
      <xdr:col>10</xdr:col>
      <xdr:colOff>766232</xdr:colOff>
      <xdr:row>0</xdr:row>
      <xdr:rowOff>744834</xdr:rowOff>
    </xdr:to>
    <xdr:pic>
      <xdr:nvPicPr>
        <xdr:cNvPr id="6" name="Picture 5" descr="HSAG HQIC logo">
          <a:extLst>
            <a:ext uri="{FF2B5EF4-FFF2-40B4-BE49-F238E27FC236}">
              <a16:creationId xmlns:a16="http://schemas.microsoft.com/office/drawing/2014/main" id="{4CFBAEEB-EC7E-4BC3-B06F-51D72A098BA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503333" y="31750"/>
          <a:ext cx="2247899" cy="713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xdr:col>
      <xdr:colOff>88900</xdr:colOff>
      <xdr:row>2</xdr:row>
      <xdr:rowOff>25400</xdr:rowOff>
    </xdr:from>
    <xdr:to>
      <xdr:col>16</xdr:col>
      <xdr:colOff>352425</xdr:colOff>
      <xdr:row>22</xdr:row>
      <xdr:rowOff>92075</xdr:rowOff>
    </xdr:to>
    <xdr:graphicFrame macro="">
      <xdr:nvGraphicFramePr>
        <xdr:cNvPr id="8232" name="Chart 1" title="image: dynamic table of direct observation and chart review-ventilator">
          <a:extLst>
            <a:ext uri="{FF2B5EF4-FFF2-40B4-BE49-F238E27FC236}">
              <a16:creationId xmlns:a16="http://schemas.microsoft.com/office/drawing/2014/main" id="{00000000-0008-0000-0500-000028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159808</xdr:colOff>
      <xdr:row>1</xdr:row>
      <xdr:rowOff>57150</xdr:rowOff>
    </xdr:from>
    <xdr:ext cx="638123" cy="342786"/>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2699808" y="1212850"/>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6</xdr:col>
      <xdr:colOff>95250</xdr:colOff>
      <xdr:row>0</xdr:row>
      <xdr:rowOff>116417</xdr:rowOff>
    </xdr:from>
    <xdr:to>
      <xdr:col>10</xdr:col>
      <xdr:colOff>300566</xdr:colOff>
      <xdr:row>0</xdr:row>
      <xdr:rowOff>829501</xdr:rowOff>
    </xdr:to>
    <xdr:pic>
      <xdr:nvPicPr>
        <xdr:cNvPr id="5" name="Picture 4" descr="HSAG HQIC logo">
          <a:extLst>
            <a:ext uri="{FF2B5EF4-FFF2-40B4-BE49-F238E27FC236}">
              <a16:creationId xmlns:a16="http://schemas.microsoft.com/office/drawing/2014/main" id="{A1E1D21D-40E3-492B-9B52-C4A74F28B57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37667" y="116417"/>
          <a:ext cx="2247899" cy="71308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88900</xdr:colOff>
      <xdr:row>2</xdr:row>
      <xdr:rowOff>25400</xdr:rowOff>
    </xdr:from>
    <xdr:to>
      <xdr:col>16</xdr:col>
      <xdr:colOff>352425</xdr:colOff>
      <xdr:row>22</xdr:row>
      <xdr:rowOff>92075</xdr:rowOff>
    </xdr:to>
    <xdr:graphicFrame macro="">
      <xdr:nvGraphicFramePr>
        <xdr:cNvPr id="2" name="Chart 1" title="image: dynamic chart of direct observation and chart review-ventilator">
          <a:extLst>
            <a:ext uri="{FF2B5EF4-FFF2-40B4-BE49-F238E27FC236}">
              <a16:creationId xmlns:a16="http://schemas.microsoft.com/office/drawing/2014/main" id="{96FB7688-774A-450C-9680-3D33768CC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159808</xdr:colOff>
      <xdr:row>1</xdr:row>
      <xdr:rowOff>57150</xdr:rowOff>
    </xdr:from>
    <xdr:ext cx="638123" cy="342786"/>
    <xdr:sp macro="" textlink="">
      <xdr:nvSpPr>
        <xdr:cNvPr id="3" name="TextBox 2">
          <a:extLst>
            <a:ext uri="{FF2B5EF4-FFF2-40B4-BE49-F238E27FC236}">
              <a16:creationId xmlns:a16="http://schemas.microsoft.com/office/drawing/2014/main" id="{D4E25F90-F4A3-4D84-8A64-90BCFC51811B}"/>
            </a:ext>
          </a:extLst>
        </xdr:cNvPr>
        <xdr:cNvSpPr txBox="1"/>
      </xdr:nvSpPr>
      <xdr:spPr>
        <a:xfrm>
          <a:off x="2704888" y="1215390"/>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6</xdr:col>
      <xdr:colOff>352779</xdr:colOff>
      <xdr:row>0</xdr:row>
      <xdr:rowOff>88195</xdr:rowOff>
    </xdr:from>
    <xdr:to>
      <xdr:col>10</xdr:col>
      <xdr:colOff>558095</xdr:colOff>
      <xdr:row>0</xdr:row>
      <xdr:rowOff>801279</xdr:rowOff>
    </xdr:to>
    <xdr:pic>
      <xdr:nvPicPr>
        <xdr:cNvPr id="6" name="Picture 5" descr="HSAG HQIC logo">
          <a:extLst>
            <a:ext uri="{FF2B5EF4-FFF2-40B4-BE49-F238E27FC236}">
              <a16:creationId xmlns:a16="http://schemas.microsoft.com/office/drawing/2014/main" id="{0CBD3F6F-999C-40A3-B9D8-07FC270F3A3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95196" y="88195"/>
          <a:ext cx="2247899" cy="7130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88900</xdr:colOff>
      <xdr:row>2</xdr:row>
      <xdr:rowOff>25400</xdr:rowOff>
    </xdr:from>
    <xdr:to>
      <xdr:col>16</xdr:col>
      <xdr:colOff>352425</xdr:colOff>
      <xdr:row>22</xdr:row>
      <xdr:rowOff>92075</xdr:rowOff>
    </xdr:to>
    <xdr:graphicFrame macro="">
      <xdr:nvGraphicFramePr>
        <xdr:cNvPr id="2" name="Chart 1" title="image: dynamic Chart refiew compliance-ventilator">
          <a:extLst>
            <a:ext uri="{FF2B5EF4-FFF2-40B4-BE49-F238E27FC236}">
              <a16:creationId xmlns:a16="http://schemas.microsoft.com/office/drawing/2014/main" id="{2A112098-48DF-483F-9F2D-D5B11C5151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2</xdr:col>
      <xdr:colOff>159808</xdr:colOff>
      <xdr:row>1</xdr:row>
      <xdr:rowOff>57150</xdr:rowOff>
    </xdr:from>
    <xdr:ext cx="638123" cy="342786"/>
    <xdr:sp macro="" textlink="">
      <xdr:nvSpPr>
        <xdr:cNvPr id="3" name="TextBox 2">
          <a:extLst>
            <a:ext uri="{FF2B5EF4-FFF2-40B4-BE49-F238E27FC236}">
              <a16:creationId xmlns:a16="http://schemas.microsoft.com/office/drawing/2014/main" id="{D1725930-EA7C-433D-82AD-02DF4064ECB8}"/>
            </a:ext>
          </a:extLst>
        </xdr:cNvPr>
        <xdr:cNvSpPr txBox="1"/>
      </xdr:nvSpPr>
      <xdr:spPr>
        <a:xfrm>
          <a:off x="2704888" y="1215390"/>
          <a:ext cx="638123"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pPr algn="ctr"/>
          <a:r>
            <a:rPr lang="en-US" sz="800"/>
            <a:t>Total</a:t>
          </a:r>
          <a:r>
            <a:rPr lang="en-US" sz="800" baseline="0"/>
            <a:t> %</a:t>
          </a:r>
        </a:p>
        <a:p>
          <a:pPr algn="ctr"/>
          <a:r>
            <a:rPr lang="en-US" sz="800" baseline="0"/>
            <a:t>Adherence</a:t>
          </a:r>
          <a:endParaRPr lang="en-US" sz="800"/>
        </a:p>
      </xdr:txBody>
    </xdr:sp>
    <xdr:clientData/>
  </xdr:oneCellAnchor>
  <xdr:twoCellAnchor editAs="oneCell">
    <xdr:from>
      <xdr:col>6</xdr:col>
      <xdr:colOff>440981</xdr:colOff>
      <xdr:row>0</xdr:row>
      <xdr:rowOff>134056</xdr:rowOff>
    </xdr:from>
    <xdr:to>
      <xdr:col>10</xdr:col>
      <xdr:colOff>646297</xdr:colOff>
      <xdr:row>0</xdr:row>
      <xdr:rowOff>847140</xdr:rowOff>
    </xdr:to>
    <xdr:pic>
      <xdr:nvPicPr>
        <xdr:cNvPr id="6" name="Picture 5" descr="HSAG HQIC logo">
          <a:extLst>
            <a:ext uri="{FF2B5EF4-FFF2-40B4-BE49-F238E27FC236}">
              <a16:creationId xmlns:a16="http://schemas.microsoft.com/office/drawing/2014/main" id="{44528E8C-16AB-45CA-B2C8-FE00926B94A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83398" y="134056"/>
          <a:ext cx="2247899" cy="7130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P31"/>
  <sheetViews>
    <sheetView showGridLines="0" view="pageLayout" zoomScaleNormal="100" workbookViewId="0">
      <selection activeCell="B27" sqref="B27:I31"/>
    </sheetView>
  </sheetViews>
  <sheetFormatPr defaultColWidth="9.140625" defaultRowHeight="15" x14ac:dyDescent="0.25"/>
  <cols>
    <col min="1" max="1" width="3.85546875" style="4" customWidth="1"/>
    <col min="2" max="5" width="9.140625" style="4"/>
    <col min="6" max="6" width="12" style="4" customWidth="1"/>
    <col min="7" max="7" width="3.140625" style="4" customWidth="1"/>
    <col min="8" max="8" width="3" style="4" customWidth="1"/>
    <col min="9" max="12" width="9.140625" style="4"/>
    <col min="13" max="13" width="9.140625" style="4" customWidth="1"/>
    <col min="14" max="14" width="11.5703125" style="4" customWidth="1"/>
    <col min="15" max="16" width="9.140625" style="4" hidden="1" customWidth="1"/>
    <col min="17" max="17" width="6" style="4" customWidth="1"/>
    <col min="18" max="16384" width="9.140625" style="4"/>
  </cols>
  <sheetData>
    <row r="2" spans="2:15" ht="27" customHeight="1" x14ac:dyDescent="0.25">
      <c r="B2" s="102" t="s">
        <v>0</v>
      </c>
      <c r="C2" s="103"/>
      <c r="D2" s="103"/>
      <c r="E2" s="103"/>
      <c r="F2" s="103"/>
      <c r="G2" s="103"/>
      <c r="H2" s="103"/>
      <c r="I2" s="103"/>
      <c r="J2" s="103"/>
      <c r="K2" s="103"/>
      <c r="L2" s="103"/>
      <c r="M2" s="103"/>
      <c r="N2" s="103"/>
      <c r="O2" s="62"/>
    </row>
    <row r="3" spans="2:15" ht="15" customHeight="1" x14ac:dyDescent="0.25">
      <c r="B3" s="104" t="s">
        <v>1</v>
      </c>
      <c r="C3" s="104"/>
      <c r="D3" s="104"/>
      <c r="E3" s="104"/>
      <c r="F3" s="104"/>
      <c r="G3" s="104"/>
      <c r="H3" s="104"/>
      <c r="I3" s="104"/>
      <c r="J3" s="104"/>
      <c r="K3" s="104"/>
      <c r="L3" s="104"/>
      <c r="M3" s="104"/>
      <c r="N3" s="104"/>
      <c r="O3" s="63"/>
    </row>
    <row r="4" spans="2:15" x14ac:dyDescent="0.25">
      <c r="B4" s="104"/>
      <c r="C4" s="104"/>
      <c r="D4" s="104"/>
      <c r="E4" s="104"/>
      <c r="F4" s="104"/>
      <c r="G4" s="104"/>
      <c r="H4" s="104"/>
      <c r="I4" s="104"/>
      <c r="J4" s="104"/>
      <c r="K4" s="104"/>
      <c r="L4" s="104"/>
      <c r="M4" s="104"/>
      <c r="N4" s="104"/>
      <c r="O4" s="63"/>
    </row>
    <row r="5" spans="2:15" x14ac:dyDescent="0.25">
      <c r="B5" s="104"/>
      <c r="C5" s="104"/>
      <c r="D5" s="104"/>
      <c r="E5" s="104"/>
      <c r="F5" s="104"/>
      <c r="G5" s="104"/>
      <c r="H5" s="104"/>
      <c r="I5" s="104"/>
      <c r="J5" s="104"/>
      <c r="K5" s="104"/>
      <c r="L5" s="104"/>
      <c r="M5" s="104"/>
      <c r="N5" s="104"/>
      <c r="O5" s="63"/>
    </row>
    <row r="6" spans="2:15" ht="14.45" customHeight="1" x14ac:dyDescent="0.25">
      <c r="B6" s="104"/>
      <c r="C6" s="104"/>
      <c r="D6" s="104"/>
      <c r="E6" s="104"/>
      <c r="F6" s="104"/>
      <c r="G6" s="104"/>
      <c r="H6" s="104"/>
      <c r="I6" s="104"/>
      <c r="J6" s="104"/>
      <c r="K6" s="104"/>
      <c r="L6" s="104"/>
      <c r="M6" s="104"/>
      <c r="N6" s="104"/>
      <c r="O6" s="63"/>
    </row>
    <row r="7" spans="2:15" ht="9" customHeight="1" x14ac:dyDescent="0.25">
      <c r="B7" s="99"/>
      <c r="C7" s="99"/>
      <c r="D7" s="99"/>
      <c r="E7" s="99"/>
      <c r="F7" s="99"/>
      <c r="G7" s="99"/>
      <c r="H7" s="99"/>
      <c r="I7" s="99"/>
      <c r="J7" s="99"/>
      <c r="K7" s="99"/>
      <c r="L7" s="99"/>
      <c r="M7" s="99"/>
      <c r="N7" s="99"/>
      <c r="O7" s="63"/>
    </row>
    <row r="8" spans="2:15" ht="24" customHeight="1" x14ac:dyDescent="0.25">
      <c r="B8" s="105" t="s">
        <v>2</v>
      </c>
      <c r="C8" s="106"/>
      <c r="D8" s="106"/>
      <c r="E8" s="106"/>
      <c r="F8" s="106"/>
      <c r="G8" s="106"/>
      <c r="H8" s="106"/>
      <c r="I8" s="106"/>
      <c r="J8" s="106"/>
      <c r="K8" s="106"/>
      <c r="L8" s="106"/>
      <c r="M8" s="106"/>
      <c r="N8" s="63"/>
      <c r="O8" s="63"/>
    </row>
    <row r="9" spans="2:15" ht="21.75" customHeight="1" x14ac:dyDescent="0.25">
      <c r="B9" s="107" t="s">
        <v>3</v>
      </c>
      <c r="C9" s="108"/>
      <c r="D9" s="108"/>
      <c r="E9" s="108"/>
      <c r="F9" s="108"/>
      <c r="G9" s="108"/>
      <c r="H9" s="108"/>
      <c r="I9" s="108"/>
      <c r="J9" s="108"/>
      <c r="K9" s="108"/>
      <c r="L9" s="108"/>
      <c r="M9" s="108"/>
      <c r="N9" s="109"/>
      <c r="O9" s="63"/>
    </row>
    <row r="10" spans="2:15" ht="15" customHeight="1" x14ac:dyDescent="0.25">
      <c r="B10" s="110"/>
      <c r="C10" s="111"/>
      <c r="D10" s="111"/>
      <c r="E10" s="111"/>
      <c r="F10" s="111"/>
      <c r="G10" s="111"/>
      <c r="H10" s="111"/>
      <c r="I10" s="111"/>
      <c r="J10" s="111"/>
      <c r="K10" s="111"/>
      <c r="L10" s="111"/>
      <c r="M10" s="111"/>
      <c r="N10" s="112"/>
      <c r="O10" s="63"/>
    </row>
    <row r="11" spans="2:15" ht="15" customHeight="1" x14ac:dyDescent="0.25">
      <c r="B11" s="110"/>
      <c r="C11" s="111"/>
      <c r="D11" s="111"/>
      <c r="E11" s="111"/>
      <c r="F11" s="111"/>
      <c r="G11" s="111"/>
      <c r="H11" s="111"/>
      <c r="I11" s="111"/>
      <c r="J11" s="111"/>
      <c r="K11" s="111"/>
      <c r="L11" s="111"/>
      <c r="M11" s="111"/>
      <c r="N11" s="112"/>
      <c r="O11" s="63"/>
    </row>
    <row r="12" spans="2:15" ht="15" customHeight="1" x14ac:dyDescent="0.25">
      <c r="B12" s="110"/>
      <c r="C12" s="111"/>
      <c r="D12" s="111"/>
      <c r="E12" s="111"/>
      <c r="F12" s="111"/>
      <c r="G12" s="111"/>
      <c r="H12" s="111"/>
      <c r="I12" s="111"/>
      <c r="J12" s="111"/>
      <c r="K12" s="111"/>
      <c r="L12" s="111"/>
      <c r="M12" s="111"/>
      <c r="N12" s="112"/>
    </row>
    <row r="13" spans="2:15" ht="15" customHeight="1" x14ac:dyDescent="0.25">
      <c r="B13" s="110"/>
      <c r="C13" s="111"/>
      <c r="D13" s="111"/>
      <c r="E13" s="111"/>
      <c r="F13" s="111"/>
      <c r="G13" s="111"/>
      <c r="H13" s="111"/>
      <c r="I13" s="111"/>
      <c r="J13" s="111"/>
      <c r="K13" s="111"/>
      <c r="L13" s="111"/>
      <c r="M13" s="111"/>
      <c r="N13" s="112"/>
    </row>
    <row r="14" spans="2:15" ht="15" customHeight="1" x14ac:dyDescent="0.25">
      <c r="B14" s="110"/>
      <c r="C14" s="111"/>
      <c r="D14" s="111"/>
      <c r="E14" s="111"/>
      <c r="F14" s="111"/>
      <c r="G14" s="111"/>
      <c r="H14" s="111"/>
      <c r="I14" s="111"/>
      <c r="J14" s="111"/>
      <c r="K14" s="111"/>
      <c r="L14" s="111"/>
      <c r="M14" s="111"/>
      <c r="N14" s="112"/>
    </row>
    <row r="15" spans="2:15" ht="15" customHeight="1" x14ac:dyDescent="0.25">
      <c r="B15" s="110"/>
      <c r="C15" s="111"/>
      <c r="D15" s="111"/>
      <c r="E15" s="111"/>
      <c r="F15" s="111"/>
      <c r="G15" s="111"/>
      <c r="H15" s="111"/>
      <c r="I15" s="111"/>
      <c r="J15" s="111"/>
      <c r="K15" s="111"/>
      <c r="L15" s="111"/>
      <c r="M15" s="111"/>
      <c r="N15" s="112"/>
    </row>
    <row r="16" spans="2:15" ht="15" customHeight="1" x14ac:dyDescent="0.25">
      <c r="B16" s="110"/>
      <c r="C16" s="111"/>
      <c r="D16" s="111"/>
      <c r="E16" s="111"/>
      <c r="F16" s="111"/>
      <c r="G16" s="111"/>
      <c r="H16" s="111"/>
      <c r="I16" s="111"/>
      <c r="J16" s="111"/>
      <c r="K16" s="111"/>
      <c r="L16" s="111"/>
      <c r="M16" s="111"/>
      <c r="N16" s="112"/>
    </row>
    <row r="17" spans="2:14" ht="15" customHeight="1" x14ac:dyDescent="0.25">
      <c r="B17" s="110"/>
      <c r="C17" s="111"/>
      <c r="D17" s="111"/>
      <c r="E17" s="111"/>
      <c r="F17" s="111"/>
      <c r="G17" s="111"/>
      <c r="H17" s="111"/>
      <c r="I17" s="111"/>
      <c r="J17" s="111"/>
      <c r="K17" s="111"/>
      <c r="L17" s="111"/>
      <c r="M17" s="111"/>
      <c r="N17" s="112"/>
    </row>
    <row r="18" spans="2:14" ht="15" customHeight="1" x14ac:dyDescent="0.25">
      <c r="B18" s="110"/>
      <c r="C18" s="111"/>
      <c r="D18" s="111"/>
      <c r="E18" s="111"/>
      <c r="F18" s="111"/>
      <c r="G18" s="111"/>
      <c r="H18" s="111"/>
      <c r="I18" s="111"/>
      <c r="J18" s="111"/>
      <c r="K18" s="111"/>
      <c r="L18" s="111"/>
      <c r="M18" s="111"/>
      <c r="N18" s="112"/>
    </row>
    <row r="19" spans="2:14" x14ac:dyDescent="0.25">
      <c r="B19" s="110"/>
      <c r="C19" s="111"/>
      <c r="D19" s="111"/>
      <c r="E19" s="111"/>
      <c r="F19" s="111"/>
      <c r="G19" s="111"/>
      <c r="H19" s="111"/>
      <c r="I19" s="111"/>
      <c r="J19" s="111"/>
      <c r="K19" s="111"/>
      <c r="L19" s="111"/>
      <c r="M19" s="111"/>
      <c r="N19" s="112"/>
    </row>
    <row r="20" spans="2:14" x14ac:dyDescent="0.25">
      <c r="B20" s="110"/>
      <c r="C20" s="111"/>
      <c r="D20" s="111"/>
      <c r="E20" s="111"/>
      <c r="F20" s="111"/>
      <c r="G20" s="111"/>
      <c r="H20" s="111"/>
      <c r="I20" s="111"/>
      <c r="J20" s="111"/>
      <c r="K20" s="111"/>
      <c r="L20" s="111"/>
      <c r="M20" s="111"/>
      <c r="N20" s="112"/>
    </row>
    <row r="21" spans="2:14" x14ac:dyDescent="0.25">
      <c r="B21" s="110"/>
      <c r="C21" s="111"/>
      <c r="D21" s="111"/>
      <c r="E21" s="111"/>
      <c r="F21" s="111"/>
      <c r="G21" s="111"/>
      <c r="H21" s="111"/>
      <c r="I21" s="111"/>
      <c r="J21" s="111"/>
      <c r="K21" s="111"/>
      <c r="L21" s="111"/>
      <c r="M21" s="111"/>
      <c r="N21" s="112"/>
    </row>
    <row r="22" spans="2:14" ht="14.25" customHeight="1" x14ac:dyDescent="0.25">
      <c r="B22" s="110"/>
      <c r="C22" s="111"/>
      <c r="D22" s="111"/>
      <c r="E22" s="111"/>
      <c r="F22" s="111"/>
      <c r="G22" s="111"/>
      <c r="H22" s="111"/>
      <c r="I22" s="111"/>
      <c r="J22" s="111"/>
      <c r="K22" s="111"/>
      <c r="L22" s="111"/>
      <c r="M22" s="111"/>
      <c r="N22" s="112"/>
    </row>
    <row r="23" spans="2:14" x14ac:dyDescent="0.25">
      <c r="B23" s="110"/>
      <c r="C23" s="111"/>
      <c r="D23" s="111"/>
      <c r="E23" s="111"/>
      <c r="F23" s="111"/>
      <c r="G23" s="111"/>
      <c r="H23" s="111"/>
      <c r="I23" s="111"/>
      <c r="J23" s="111"/>
      <c r="K23" s="111"/>
      <c r="L23" s="111"/>
      <c r="M23" s="111"/>
      <c r="N23" s="112"/>
    </row>
    <row r="24" spans="2:14" x14ac:dyDescent="0.25">
      <c r="B24" s="110"/>
      <c r="C24" s="111"/>
      <c r="D24" s="111"/>
      <c r="E24" s="111"/>
      <c r="F24" s="111"/>
      <c r="G24" s="111"/>
      <c r="H24" s="111"/>
      <c r="I24" s="111"/>
      <c r="J24" s="111"/>
      <c r="K24" s="111"/>
      <c r="L24" s="111"/>
      <c r="M24" s="111"/>
      <c r="N24" s="112"/>
    </row>
    <row r="25" spans="2:14" x14ac:dyDescent="0.25">
      <c r="B25" s="113"/>
      <c r="C25" s="114"/>
      <c r="D25" s="114"/>
      <c r="E25" s="114"/>
      <c r="F25" s="114"/>
      <c r="G25" s="114"/>
      <c r="H25" s="114"/>
      <c r="I25" s="114"/>
      <c r="J25" s="114"/>
      <c r="K25" s="114"/>
      <c r="L25" s="114"/>
      <c r="M25" s="114"/>
      <c r="N25" s="115"/>
    </row>
    <row r="27" spans="2:14" ht="15" customHeight="1" x14ac:dyDescent="0.25">
      <c r="B27" s="116" t="s">
        <v>102</v>
      </c>
      <c r="C27" s="116"/>
      <c r="D27" s="116"/>
      <c r="E27" s="116"/>
      <c r="F27" s="116"/>
      <c r="G27" s="116"/>
      <c r="H27" s="116"/>
      <c r="I27" s="116"/>
      <c r="J27" s="64"/>
      <c r="K27" s="64"/>
    </row>
    <row r="28" spans="2:14" x14ac:dyDescent="0.25">
      <c r="B28" s="116"/>
      <c r="C28" s="116"/>
      <c r="D28" s="116"/>
      <c r="E28" s="116"/>
      <c r="F28" s="116"/>
      <c r="G28" s="116"/>
      <c r="H28" s="116"/>
      <c r="I28" s="116"/>
      <c r="J28" s="64"/>
      <c r="K28" s="64"/>
    </row>
    <row r="29" spans="2:14" x14ac:dyDescent="0.25">
      <c r="B29" s="116"/>
      <c r="C29" s="116"/>
      <c r="D29" s="116"/>
      <c r="E29" s="116"/>
      <c r="F29" s="116"/>
      <c r="G29" s="116"/>
      <c r="H29" s="116"/>
      <c r="I29" s="116"/>
      <c r="J29" s="64"/>
      <c r="K29" s="64"/>
    </row>
    <row r="30" spans="2:14" x14ac:dyDescent="0.25">
      <c r="B30" s="116"/>
      <c r="C30" s="116"/>
      <c r="D30" s="116"/>
      <c r="E30" s="116"/>
      <c r="F30" s="116"/>
      <c r="G30" s="116"/>
      <c r="H30" s="116"/>
      <c r="I30" s="116"/>
      <c r="J30" s="64"/>
      <c r="K30" s="64"/>
    </row>
    <row r="31" spans="2:14" ht="21" customHeight="1" x14ac:dyDescent="0.25">
      <c r="B31" s="116"/>
      <c r="C31" s="116"/>
      <c r="D31" s="116"/>
      <c r="E31" s="116"/>
      <c r="F31" s="116"/>
      <c r="G31" s="116"/>
      <c r="H31" s="116"/>
      <c r="I31" s="116"/>
      <c r="J31" s="64"/>
      <c r="K31" s="64"/>
    </row>
  </sheetData>
  <sheetProtection selectLockedCells="1" selectUnlockedCells="1"/>
  <mergeCells count="5">
    <mergeCell ref="B2:N2"/>
    <mergeCell ref="B3:N6"/>
    <mergeCell ref="B8:M8"/>
    <mergeCell ref="B9:N25"/>
    <mergeCell ref="B27:I31"/>
  </mergeCells>
  <pageMargins left="0.7" right="0.7" top="0.75" bottom="0.75" header="0.3" footer="0.3"/>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N57"/>
  <sheetViews>
    <sheetView showGridLines="0" showRuler="0" zoomScale="85" zoomScaleNormal="85" workbookViewId="0">
      <selection activeCell="C47" activeCellId="7" sqref="AM4:AM6 AN10:AN18 AN22 AN24:AN29 A37:A45 C37:C45 A47:A49 C47:C49"/>
    </sheetView>
  </sheetViews>
  <sheetFormatPr defaultRowHeight="15" x14ac:dyDescent="0.25"/>
  <cols>
    <col min="1" max="1" width="5.42578125" customWidth="1"/>
    <col min="2" max="2" width="11.7109375" customWidth="1"/>
    <col min="3" max="3" width="4.140625" customWidth="1"/>
    <col min="4" max="4" width="6.28515625" customWidth="1"/>
    <col min="5" max="5" width="12.5703125" customWidth="1"/>
    <col min="6" max="6" width="24.5703125" customWidth="1"/>
    <col min="7" max="7" width="0.85546875" customWidth="1"/>
    <col min="8" max="8" width="13.7109375" style="5" customWidth="1"/>
    <col min="9" max="9" width="1.28515625" style="5" customWidth="1"/>
    <col min="10" max="10" width="11.42578125" style="5" customWidth="1"/>
    <col min="11" max="11" width="1.28515625" style="5" customWidth="1"/>
    <col min="12" max="12" width="10.7109375" style="5" customWidth="1"/>
    <col min="13" max="13" width="1.28515625" style="5" customWidth="1"/>
    <col min="14" max="14" width="11.7109375" style="5" customWidth="1"/>
    <col min="15" max="15" width="1.140625" style="5" customWidth="1"/>
    <col min="16" max="16" width="11.7109375" style="5" customWidth="1"/>
    <col min="17" max="17" width="1.140625" style="5" customWidth="1"/>
    <col min="18" max="18" width="14.5703125" style="5" customWidth="1"/>
    <col min="19" max="19" width="1.140625" style="5" customWidth="1"/>
    <col min="20" max="20" width="13.140625" style="5" customWidth="1"/>
    <col min="21" max="21" width="1.140625" style="5" customWidth="1"/>
    <col min="22" max="22" width="12.140625" style="5" customWidth="1"/>
    <col min="23" max="23" width="1.140625" style="5" customWidth="1"/>
    <col min="24" max="24" width="12.5703125" style="5" customWidth="1"/>
    <col min="25" max="25" width="1.28515625" style="5" customWidth="1"/>
    <col min="26" max="26" width="14.28515625" style="5" customWidth="1"/>
    <col min="27" max="27" width="1.28515625" style="5" customWidth="1"/>
    <col min="28" max="28" width="22.28515625" style="5" hidden="1" customWidth="1"/>
    <col min="29" max="29" width="1.28515625" style="5" hidden="1" customWidth="1"/>
    <col min="30" max="30" width="22.28515625" style="5" hidden="1" customWidth="1"/>
    <col min="31" max="31" width="1.28515625" style="5" hidden="1" customWidth="1"/>
    <col min="32" max="32" width="22.28515625" style="5" hidden="1" customWidth="1"/>
    <col min="33" max="33" width="1.28515625" style="5" hidden="1" customWidth="1"/>
    <col min="34" max="34" width="22.28515625" style="5" hidden="1" customWidth="1"/>
    <col min="35" max="35" width="1.140625" style="5" hidden="1" customWidth="1"/>
    <col min="36" max="36" width="22.28515625" style="5" hidden="1" customWidth="1"/>
    <col min="37" max="37" width="8" style="5" bestFit="1" customWidth="1"/>
    <col min="38" max="38" width="1" style="5" customWidth="1"/>
    <col min="39" max="39" width="6.42578125" customWidth="1"/>
    <col min="40" max="40" width="9.140625" style="9"/>
  </cols>
  <sheetData>
    <row r="1" spans="1:40" ht="63" customHeight="1" x14ac:dyDescent="0.3">
      <c r="A1" s="3"/>
      <c r="B1" s="3"/>
      <c r="C1" s="2"/>
      <c r="D1" s="2"/>
      <c r="E1" s="2"/>
      <c r="F1" s="2"/>
      <c r="G1" s="2"/>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row>
    <row r="2" spans="1:40" ht="23.25" customHeight="1" x14ac:dyDescent="0.25">
      <c r="A2" s="138" t="s">
        <v>4</v>
      </c>
      <c r="B2" s="138"/>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row>
    <row r="3" spans="1:40" ht="18.75" customHeight="1" x14ac:dyDescent="0.25">
      <c r="A3" s="138"/>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row>
    <row r="4" spans="1:40" ht="15.75" x14ac:dyDescent="0.25">
      <c r="A4" s="27" t="s">
        <v>5</v>
      </c>
      <c r="B4" s="72"/>
      <c r="C4" s="70"/>
      <c r="D4" s="1"/>
      <c r="E4" s="1"/>
      <c r="F4" s="58" t="s">
        <v>6</v>
      </c>
      <c r="H4" s="13"/>
      <c r="I4" s="61"/>
      <c r="J4" s="61"/>
      <c r="K4" s="61"/>
      <c r="L4" s="61"/>
      <c r="M4" s="32"/>
      <c r="N4" s="61"/>
      <c r="O4" s="61"/>
      <c r="P4" s="61"/>
      <c r="Q4" s="61"/>
      <c r="R4" s="61"/>
      <c r="S4" s="61"/>
      <c r="T4" s="61"/>
      <c r="U4" s="61"/>
      <c r="V4" s="61"/>
      <c r="W4" s="61"/>
      <c r="X4" s="61"/>
      <c r="Y4" s="61"/>
      <c r="Z4" s="61"/>
      <c r="AA4" s="61"/>
      <c r="AB4" s="61"/>
      <c r="AC4" s="61"/>
      <c r="AD4" s="61"/>
      <c r="AE4" s="61"/>
      <c r="AF4" s="61"/>
      <c r="AG4" s="61"/>
      <c r="AH4" s="61"/>
      <c r="AI4" s="61"/>
      <c r="AJ4" s="61"/>
      <c r="AK4" s="61"/>
      <c r="AL4" s="61"/>
      <c r="AM4" s="29" t="s">
        <v>7</v>
      </c>
    </row>
    <row r="5" spans="1:40" x14ac:dyDescent="0.25">
      <c r="A5" s="59" t="s">
        <v>8</v>
      </c>
      <c r="B5" s="71"/>
      <c r="C5" s="71"/>
      <c r="D5" s="123" t="s">
        <v>9</v>
      </c>
      <c r="E5" s="123"/>
      <c r="F5" s="123"/>
      <c r="H5" s="13"/>
      <c r="I5" s="61"/>
      <c r="J5" s="61"/>
      <c r="K5" s="61"/>
      <c r="L5" s="61"/>
      <c r="M5" s="61"/>
      <c r="N5" s="61"/>
      <c r="O5" s="61"/>
      <c r="P5" s="61"/>
      <c r="Q5" s="61"/>
      <c r="R5" s="61"/>
      <c r="S5" s="61"/>
      <c r="T5" s="61"/>
      <c r="U5" s="61"/>
      <c r="V5" s="61"/>
      <c r="W5" s="61"/>
      <c r="X5" s="61"/>
      <c r="Y5" s="61"/>
      <c r="Z5" s="61"/>
      <c r="AA5" s="61"/>
      <c r="AB5" s="61"/>
      <c r="AC5" s="61"/>
      <c r="AD5" s="61"/>
      <c r="AE5" s="61"/>
      <c r="AF5" s="61"/>
      <c r="AG5" s="61"/>
      <c r="AH5" s="61"/>
      <c r="AI5" s="61"/>
      <c r="AJ5" s="61"/>
      <c r="AK5" s="61"/>
      <c r="AL5" s="61"/>
      <c r="AM5" s="17" t="s">
        <v>10</v>
      </c>
    </row>
    <row r="6" spans="1:40" x14ac:dyDescent="0.25">
      <c r="A6" s="1"/>
      <c r="B6" s="1"/>
      <c r="C6" s="1"/>
      <c r="D6" s="1"/>
      <c r="E6" s="1"/>
      <c r="F6" s="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17" t="s">
        <v>11</v>
      </c>
    </row>
    <row r="7" spans="1:40" ht="18.75" customHeight="1" x14ac:dyDescent="0.25">
      <c r="A7" s="126" t="s">
        <v>12</v>
      </c>
      <c r="B7" s="126"/>
      <c r="C7" s="126"/>
      <c r="D7" s="126"/>
      <c r="E7" s="126"/>
      <c r="F7" s="126"/>
      <c r="G7" s="1"/>
      <c r="H7" s="142" t="s">
        <v>13</v>
      </c>
      <c r="I7" s="15"/>
      <c r="J7" s="142" t="s">
        <v>13</v>
      </c>
      <c r="K7" s="19"/>
      <c r="L7" s="142" t="s">
        <v>13</v>
      </c>
      <c r="M7" s="19"/>
      <c r="N7" s="142" t="s">
        <v>13</v>
      </c>
      <c r="O7" s="19"/>
      <c r="P7" s="142" t="s">
        <v>13</v>
      </c>
      <c r="Q7" s="19"/>
      <c r="R7" s="142" t="s">
        <v>13</v>
      </c>
      <c r="S7" s="19"/>
      <c r="T7" s="142" t="s">
        <v>13</v>
      </c>
      <c r="U7" s="19"/>
      <c r="V7" s="142" t="s">
        <v>13</v>
      </c>
      <c r="W7" s="19"/>
      <c r="X7" s="142" t="s">
        <v>13</v>
      </c>
      <c r="Y7" s="19"/>
      <c r="Z7" s="142" t="s">
        <v>13</v>
      </c>
      <c r="AA7" s="19"/>
      <c r="AB7" s="33" t="s">
        <v>14</v>
      </c>
      <c r="AC7" s="19"/>
      <c r="AD7" s="33" t="s">
        <v>15</v>
      </c>
      <c r="AE7" s="19"/>
      <c r="AF7" s="33" t="s">
        <v>16</v>
      </c>
      <c r="AG7" s="19"/>
      <c r="AH7" s="33" t="s">
        <v>17</v>
      </c>
      <c r="AI7" s="19"/>
      <c r="AJ7" s="33" t="s">
        <v>18</v>
      </c>
      <c r="AK7" s="117" t="s">
        <v>19</v>
      </c>
      <c r="AL7" s="118"/>
      <c r="AM7" s="119"/>
    </row>
    <row r="8" spans="1:40" ht="18.75" customHeight="1" x14ac:dyDescent="0.25">
      <c r="A8" s="1"/>
      <c r="B8" s="1"/>
      <c r="C8" s="1"/>
      <c r="D8" s="1"/>
      <c r="E8" s="1"/>
      <c r="F8" s="50" t="s">
        <v>20</v>
      </c>
      <c r="G8" s="4"/>
      <c r="H8" s="11" t="s">
        <v>21</v>
      </c>
      <c r="I8" s="61"/>
      <c r="J8" s="11" t="s">
        <v>22</v>
      </c>
      <c r="K8" s="16"/>
      <c r="L8" s="11" t="s">
        <v>22</v>
      </c>
      <c r="M8" s="16"/>
      <c r="N8" s="11"/>
      <c r="O8" s="16"/>
      <c r="P8" s="11"/>
      <c r="Q8" s="16"/>
      <c r="R8" s="11"/>
      <c r="S8" s="16"/>
      <c r="T8" s="11"/>
      <c r="U8" s="16"/>
      <c r="V8" s="11"/>
      <c r="W8" s="16"/>
      <c r="X8" s="11"/>
      <c r="Y8" s="35">
        <v>2</v>
      </c>
      <c r="Z8" s="11"/>
      <c r="AA8" s="35"/>
      <c r="AB8" s="11"/>
      <c r="AC8" s="35"/>
      <c r="AD8" s="11"/>
      <c r="AE8" s="35"/>
      <c r="AF8" s="11" t="s">
        <v>22</v>
      </c>
      <c r="AG8" s="35"/>
      <c r="AH8" s="11"/>
      <c r="AI8" s="16"/>
      <c r="AJ8" s="11"/>
      <c r="AK8" s="120"/>
      <c r="AL8" s="121"/>
      <c r="AM8" s="122"/>
    </row>
    <row r="9" spans="1:40" ht="28.5" customHeight="1" x14ac:dyDescent="0.25">
      <c r="A9" s="139" t="s">
        <v>23</v>
      </c>
      <c r="B9" s="139"/>
      <c r="C9" s="139"/>
      <c r="D9" s="60"/>
      <c r="E9" s="1"/>
      <c r="F9" s="50" t="s">
        <v>24</v>
      </c>
      <c r="G9" s="4"/>
      <c r="H9" s="11"/>
      <c r="I9" s="61"/>
      <c r="J9" s="11"/>
      <c r="K9" s="16"/>
      <c r="L9" s="11"/>
      <c r="M9" s="16"/>
      <c r="N9" s="11"/>
      <c r="O9" s="16"/>
      <c r="P9" s="11"/>
      <c r="Q9" s="16"/>
      <c r="R9" s="11"/>
      <c r="S9" s="16"/>
      <c r="T9" s="11"/>
      <c r="U9" s="16"/>
      <c r="V9" s="11"/>
      <c r="W9" s="16"/>
      <c r="X9" s="11"/>
      <c r="Y9" s="35"/>
      <c r="Z9" s="11"/>
      <c r="AA9" s="35"/>
      <c r="AB9" s="11"/>
      <c r="AC9" s="35"/>
      <c r="AD9" s="11"/>
      <c r="AE9" s="35"/>
      <c r="AF9" s="11" t="s">
        <v>22</v>
      </c>
      <c r="AG9" s="35"/>
      <c r="AH9" s="11"/>
      <c r="AI9" s="16"/>
      <c r="AJ9" s="11"/>
      <c r="AK9" s="120"/>
      <c r="AL9" s="121"/>
      <c r="AM9" s="122"/>
    </row>
    <row r="10" spans="1:40" s="7" customFormat="1" ht="27.6" customHeight="1" x14ac:dyDescent="0.25">
      <c r="A10" s="28"/>
      <c r="B10" s="124" t="s">
        <v>25</v>
      </c>
      <c r="C10" s="124"/>
      <c r="D10" s="124"/>
      <c r="E10" s="124"/>
      <c r="F10" s="124"/>
      <c r="G10" s="87"/>
      <c r="H10" s="12"/>
      <c r="I10" s="6"/>
      <c r="J10" s="12"/>
      <c r="K10" s="16"/>
      <c r="L10" s="12"/>
      <c r="M10" s="16"/>
      <c r="N10" s="12"/>
      <c r="O10" s="16"/>
      <c r="P10" s="12"/>
      <c r="Q10" s="16"/>
      <c r="R10" s="12"/>
      <c r="S10" s="16"/>
      <c r="T10" s="11"/>
      <c r="U10" s="16"/>
      <c r="V10" s="11"/>
      <c r="W10" s="16"/>
      <c r="X10" s="11"/>
      <c r="Y10" s="35"/>
      <c r="Z10" s="11"/>
      <c r="AA10" s="35"/>
      <c r="AB10" s="11"/>
      <c r="AC10" s="35"/>
      <c r="AD10" s="11"/>
      <c r="AE10" s="35"/>
      <c r="AF10" s="11"/>
      <c r="AG10" s="35"/>
      <c r="AH10" s="11"/>
      <c r="AI10" s="16"/>
      <c r="AJ10" s="11"/>
      <c r="AK10" s="37">
        <f t="shared" ref="AK10:AK18" si="0">COUNTIF(H10:AJ10, "Yes")</f>
        <v>0</v>
      </c>
      <c r="AL10" s="38"/>
      <c r="AM10" s="39" t="e">
        <f t="shared" ref="AM10:AM18" si="1">AK10/AN10</f>
        <v>#DIV/0!</v>
      </c>
      <c r="AN10" s="9">
        <f t="shared" ref="AN10:AN18" si="2">COUNTIF(H10:AJ10,"Yes")+COUNTIF(H10:AJ10,"No")</f>
        <v>0</v>
      </c>
    </row>
    <row r="11" spans="1:40" s="7" customFormat="1" ht="26.45" customHeight="1" x14ac:dyDescent="0.25">
      <c r="A11" s="28"/>
      <c r="B11" s="124" t="s">
        <v>26</v>
      </c>
      <c r="C11" s="124"/>
      <c r="D11" s="124"/>
      <c r="E11" s="124"/>
      <c r="F11" s="124"/>
      <c r="G11" s="87"/>
      <c r="H11" s="13"/>
      <c r="I11" s="6"/>
      <c r="J11" s="13"/>
      <c r="K11" s="16"/>
      <c r="L11" s="13"/>
      <c r="M11" s="16"/>
      <c r="N11" s="11"/>
      <c r="O11" s="16"/>
      <c r="P11" s="11"/>
      <c r="Q11" s="16"/>
      <c r="R11" s="11"/>
      <c r="S11" s="16"/>
      <c r="T11" s="13"/>
      <c r="U11" s="16"/>
      <c r="V11" s="11"/>
      <c r="W11" s="16"/>
      <c r="X11" s="11"/>
      <c r="Y11" s="13"/>
      <c r="Z11" s="11"/>
      <c r="AA11" s="35"/>
      <c r="AB11" s="11"/>
      <c r="AC11" s="35"/>
      <c r="AD11" s="11"/>
      <c r="AE11" s="35"/>
      <c r="AF11" s="11"/>
      <c r="AG11" s="35"/>
      <c r="AH11" s="11"/>
      <c r="AI11" s="16"/>
      <c r="AJ11" s="11"/>
      <c r="AK11" s="37">
        <f t="shared" si="0"/>
        <v>0</v>
      </c>
      <c r="AL11" s="38"/>
      <c r="AM11" s="39" t="e">
        <f t="shared" si="1"/>
        <v>#DIV/0!</v>
      </c>
      <c r="AN11" s="9">
        <f t="shared" si="2"/>
        <v>0</v>
      </c>
    </row>
    <row r="12" spans="1:40" s="7" customFormat="1" ht="29.25" customHeight="1" x14ac:dyDescent="0.25">
      <c r="A12" s="28"/>
      <c r="B12" s="124" t="s">
        <v>27</v>
      </c>
      <c r="C12" s="124"/>
      <c r="D12" s="124"/>
      <c r="E12" s="124"/>
      <c r="F12" s="124"/>
      <c r="G12" s="8"/>
      <c r="H12" s="13"/>
      <c r="I12" s="6"/>
      <c r="J12" s="13"/>
      <c r="K12" s="16"/>
      <c r="L12" s="13"/>
      <c r="M12" s="16"/>
      <c r="N12" s="13"/>
      <c r="O12" s="16"/>
      <c r="P12" s="13"/>
      <c r="Q12" s="16"/>
      <c r="R12" s="11"/>
      <c r="S12" s="16"/>
      <c r="T12" s="13"/>
      <c r="U12" s="16"/>
      <c r="V12" s="11"/>
      <c r="W12" s="16"/>
      <c r="X12" s="13"/>
      <c r="Y12" s="35"/>
      <c r="Z12" s="13"/>
      <c r="AA12" s="35"/>
      <c r="AB12" s="13"/>
      <c r="AC12" s="35"/>
      <c r="AD12" s="11"/>
      <c r="AE12" s="35"/>
      <c r="AF12" s="13"/>
      <c r="AG12" s="35"/>
      <c r="AH12" s="11"/>
      <c r="AI12" s="16"/>
      <c r="AJ12" s="11"/>
      <c r="AK12" s="37">
        <f t="shared" si="0"/>
        <v>0</v>
      </c>
      <c r="AL12" s="38"/>
      <c r="AM12" s="39" t="e">
        <f t="shared" si="1"/>
        <v>#DIV/0!</v>
      </c>
      <c r="AN12" s="9">
        <f t="shared" si="2"/>
        <v>0</v>
      </c>
    </row>
    <row r="13" spans="1:40" s="7" customFormat="1" ht="27" customHeight="1" x14ac:dyDescent="0.25">
      <c r="A13" s="28"/>
      <c r="B13" s="124" t="s">
        <v>28</v>
      </c>
      <c r="C13" s="124"/>
      <c r="D13" s="124"/>
      <c r="E13" s="124"/>
      <c r="F13" s="124"/>
      <c r="G13" s="8"/>
      <c r="H13" s="13"/>
      <c r="I13" s="13"/>
      <c r="J13" s="13"/>
      <c r="K13" s="16"/>
      <c r="L13" s="13"/>
      <c r="M13" s="16"/>
      <c r="N13" s="13"/>
      <c r="O13" s="16"/>
      <c r="P13" s="13"/>
      <c r="Q13" s="16"/>
      <c r="R13" s="13"/>
      <c r="S13" s="16"/>
      <c r="T13" s="13"/>
      <c r="U13" s="16"/>
      <c r="V13" s="13"/>
      <c r="W13" s="16"/>
      <c r="X13" s="13"/>
      <c r="Y13" s="35"/>
      <c r="Z13" s="13"/>
      <c r="AA13" s="35"/>
      <c r="AB13" s="13"/>
      <c r="AC13" s="35"/>
      <c r="AD13" s="13"/>
      <c r="AE13" s="35"/>
      <c r="AF13" s="13"/>
      <c r="AG13" s="35"/>
      <c r="AH13" s="11"/>
      <c r="AI13" s="16"/>
      <c r="AJ13" s="11"/>
      <c r="AK13" s="37">
        <f t="shared" si="0"/>
        <v>0</v>
      </c>
      <c r="AL13" s="38"/>
      <c r="AM13" s="39" t="e">
        <f t="shared" si="1"/>
        <v>#DIV/0!</v>
      </c>
      <c r="AN13" s="9">
        <f t="shared" si="2"/>
        <v>0</v>
      </c>
    </row>
    <row r="14" spans="1:40" s="7" customFormat="1" ht="39" customHeight="1" x14ac:dyDescent="0.25">
      <c r="A14" s="28"/>
      <c r="B14" s="124" t="s">
        <v>29</v>
      </c>
      <c r="C14" s="124"/>
      <c r="D14" s="124"/>
      <c r="E14" s="124"/>
      <c r="F14" s="124"/>
      <c r="G14" s="8"/>
      <c r="H14" s="13"/>
      <c r="I14" s="6"/>
      <c r="J14" s="13"/>
      <c r="K14" s="16"/>
      <c r="L14" s="13"/>
      <c r="M14" s="16"/>
      <c r="N14" s="11"/>
      <c r="O14" s="16"/>
      <c r="P14" s="13"/>
      <c r="Q14" s="16"/>
      <c r="R14" s="11"/>
      <c r="S14" s="16"/>
      <c r="T14" s="11"/>
      <c r="U14" s="16"/>
      <c r="V14" s="13"/>
      <c r="W14" s="16"/>
      <c r="X14" s="13"/>
      <c r="Y14" s="35"/>
      <c r="Z14" s="13"/>
      <c r="AA14" s="35"/>
      <c r="AB14" s="13"/>
      <c r="AC14" s="35"/>
      <c r="AD14" s="13"/>
      <c r="AE14" s="35"/>
      <c r="AF14" s="13"/>
      <c r="AG14" s="35"/>
      <c r="AH14" s="11"/>
      <c r="AI14" s="16"/>
      <c r="AJ14" s="11"/>
      <c r="AK14" s="37">
        <f t="shared" si="0"/>
        <v>0</v>
      </c>
      <c r="AL14" s="38"/>
      <c r="AM14" s="39" t="e">
        <f t="shared" si="1"/>
        <v>#DIV/0!</v>
      </c>
      <c r="AN14" s="9">
        <f t="shared" si="2"/>
        <v>0</v>
      </c>
    </row>
    <row r="15" spans="1:40" s="7" customFormat="1" ht="27" customHeight="1" x14ac:dyDescent="0.25">
      <c r="A15" s="28"/>
      <c r="B15" s="124" t="s">
        <v>30</v>
      </c>
      <c r="C15" s="124"/>
      <c r="D15" s="124"/>
      <c r="E15" s="124"/>
      <c r="F15" s="124"/>
      <c r="G15" s="8"/>
      <c r="H15" s="13"/>
      <c r="I15" s="6"/>
      <c r="J15" s="13"/>
      <c r="K15" s="16"/>
      <c r="L15" s="13"/>
      <c r="M15" s="16"/>
      <c r="N15" s="13"/>
      <c r="O15" s="16"/>
      <c r="P15" s="13"/>
      <c r="Q15" s="16"/>
      <c r="R15" s="11"/>
      <c r="S15" s="16"/>
      <c r="T15" s="13"/>
      <c r="U15" s="16"/>
      <c r="V15" s="13"/>
      <c r="W15" s="16"/>
      <c r="X15" s="11"/>
      <c r="Y15" s="35"/>
      <c r="Z15" s="13"/>
      <c r="AA15" s="35"/>
      <c r="AB15" s="11"/>
      <c r="AC15" s="35"/>
      <c r="AD15" s="13"/>
      <c r="AE15" s="35"/>
      <c r="AF15" s="13"/>
      <c r="AG15" s="35"/>
      <c r="AH15" s="11"/>
      <c r="AI15" s="16"/>
      <c r="AJ15" s="11"/>
      <c r="AK15" s="37">
        <f t="shared" si="0"/>
        <v>0</v>
      </c>
      <c r="AL15" s="38"/>
      <c r="AM15" s="39" t="e">
        <f t="shared" si="1"/>
        <v>#DIV/0!</v>
      </c>
      <c r="AN15" s="9">
        <f t="shared" si="2"/>
        <v>0</v>
      </c>
    </row>
    <row r="16" spans="1:40" s="7" customFormat="1" ht="29.25" customHeight="1" x14ac:dyDescent="0.25">
      <c r="A16" s="28"/>
      <c r="B16" s="124" t="s">
        <v>31</v>
      </c>
      <c r="C16" s="124"/>
      <c r="D16" s="124"/>
      <c r="E16" s="124"/>
      <c r="F16" s="124"/>
      <c r="G16" s="8"/>
      <c r="H16" s="13"/>
      <c r="I16" s="88"/>
      <c r="J16" s="13"/>
      <c r="K16" s="88"/>
      <c r="L16" s="13"/>
      <c r="M16" s="88"/>
      <c r="N16" s="13"/>
      <c r="O16" s="88"/>
      <c r="P16" s="13"/>
      <c r="Q16" s="88"/>
      <c r="R16" s="13"/>
      <c r="S16" s="88"/>
      <c r="T16" s="13"/>
      <c r="U16" s="88"/>
      <c r="V16" s="13"/>
      <c r="W16" s="88"/>
      <c r="X16" s="13"/>
      <c r="Y16" s="88"/>
      <c r="Z16" s="13"/>
      <c r="AA16" s="35"/>
      <c r="AB16" s="13"/>
      <c r="AC16" s="35"/>
      <c r="AD16" s="11"/>
      <c r="AE16" s="35"/>
      <c r="AF16" s="11"/>
      <c r="AG16" s="35"/>
      <c r="AH16" s="11"/>
      <c r="AI16" s="16"/>
      <c r="AJ16" s="11"/>
      <c r="AK16" s="37">
        <f t="shared" si="0"/>
        <v>0</v>
      </c>
      <c r="AL16" s="38"/>
      <c r="AM16" s="39" t="e">
        <f t="shared" si="1"/>
        <v>#DIV/0!</v>
      </c>
      <c r="AN16" s="9">
        <f t="shared" si="2"/>
        <v>0</v>
      </c>
    </row>
    <row r="17" spans="1:40" s="86" customFormat="1" ht="29.25" customHeight="1" x14ac:dyDescent="0.25">
      <c r="A17" s="28"/>
      <c r="B17" s="124" t="s">
        <v>32</v>
      </c>
      <c r="C17" s="124"/>
      <c r="D17" s="124"/>
      <c r="E17" s="124"/>
      <c r="F17" s="124"/>
      <c r="G17" s="8"/>
      <c r="H17" s="89"/>
      <c r="I17" s="88"/>
      <c r="J17" s="89"/>
      <c r="K17" s="88"/>
      <c r="L17" s="89"/>
      <c r="M17" s="88"/>
      <c r="N17" s="89"/>
      <c r="O17" s="88"/>
      <c r="P17" s="89"/>
      <c r="Q17" s="88"/>
      <c r="R17" s="89"/>
      <c r="S17" s="88"/>
      <c r="T17" s="89"/>
      <c r="U17" s="88"/>
      <c r="V17" s="89"/>
      <c r="W17" s="88"/>
      <c r="X17" s="89"/>
      <c r="Y17" s="88"/>
      <c r="Z17" s="89"/>
      <c r="AA17" s="35"/>
      <c r="AB17" s="88"/>
      <c r="AC17" s="35"/>
      <c r="AD17" s="35"/>
      <c r="AE17" s="35"/>
      <c r="AF17" s="35"/>
      <c r="AG17" s="35"/>
      <c r="AH17" s="35"/>
      <c r="AI17" s="16"/>
      <c r="AJ17" s="35"/>
      <c r="AK17" s="94">
        <f t="shared" si="0"/>
        <v>0</v>
      </c>
      <c r="AL17" s="38"/>
      <c r="AM17" s="95" t="e">
        <f t="shared" si="1"/>
        <v>#DIV/0!</v>
      </c>
      <c r="AN17" s="9">
        <f t="shared" si="2"/>
        <v>0</v>
      </c>
    </row>
    <row r="18" spans="1:40" s="87" customFormat="1" ht="29.25" customHeight="1" x14ac:dyDescent="0.25">
      <c r="A18" s="28"/>
      <c r="B18" s="124" t="s">
        <v>33</v>
      </c>
      <c r="C18" s="124"/>
      <c r="D18" s="124"/>
      <c r="E18" s="124"/>
      <c r="F18" s="124"/>
      <c r="G18" s="8"/>
      <c r="H18" s="89"/>
      <c r="I18" s="88"/>
      <c r="J18" s="89"/>
      <c r="K18" s="88"/>
      <c r="L18" s="89"/>
      <c r="M18" s="88"/>
      <c r="N18" s="89"/>
      <c r="O18" s="88"/>
      <c r="P18" s="89"/>
      <c r="Q18" s="88"/>
      <c r="R18" s="89"/>
      <c r="S18" s="88"/>
      <c r="T18" s="89"/>
      <c r="U18" s="88"/>
      <c r="V18" s="89"/>
      <c r="W18" s="88"/>
      <c r="X18" s="89"/>
      <c r="Y18" s="88"/>
      <c r="Z18" s="89"/>
      <c r="AA18" s="35"/>
      <c r="AB18" s="88"/>
      <c r="AC18" s="35"/>
      <c r="AD18" s="35"/>
      <c r="AE18" s="35"/>
      <c r="AF18" s="35"/>
      <c r="AG18" s="35"/>
      <c r="AH18" s="35"/>
      <c r="AI18" s="16"/>
      <c r="AJ18" s="35"/>
      <c r="AK18" s="94">
        <f t="shared" si="0"/>
        <v>0</v>
      </c>
      <c r="AL18" s="38"/>
      <c r="AM18" s="95" t="e">
        <f t="shared" si="1"/>
        <v>#DIV/0!</v>
      </c>
      <c r="AN18" s="9">
        <f t="shared" si="2"/>
        <v>0</v>
      </c>
    </row>
    <row r="19" spans="1:40" ht="18" customHeight="1" x14ac:dyDescent="0.25">
      <c r="A19" s="23" t="s">
        <v>34</v>
      </c>
      <c r="B19" s="18"/>
      <c r="C19" s="18"/>
      <c r="D19" s="18"/>
      <c r="E19" s="1"/>
      <c r="F19" s="1"/>
      <c r="G19" s="1"/>
      <c r="H19" s="15">
        <f>COUNTIF(H10:H18, "Yes")</f>
        <v>0</v>
      </c>
      <c r="I19" s="15"/>
      <c r="J19" s="15">
        <f t="shared" ref="J19:Z19" si="3">COUNTIF(J10:J18, "Yes")</f>
        <v>0</v>
      </c>
      <c r="K19" s="15">
        <f t="shared" si="3"/>
        <v>0</v>
      </c>
      <c r="L19" s="15">
        <f t="shared" si="3"/>
        <v>0</v>
      </c>
      <c r="M19" s="15">
        <f t="shared" si="3"/>
        <v>0</v>
      </c>
      <c r="N19" s="15">
        <f t="shared" si="3"/>
        <v>0</v>
      </c>
      <c r="O19" s="15">
        <f t="shared" si="3"/>
        <v>0</v>
      </c>
      <c r="P19" s="15">
        <f t="shared" si="3"/>
        <v>0</v>
      </c>
      <c r="Q19" s="15">
        <f t="shared" si="3"/>
        <v>0</v>
      </c>
      <c r="R19" s="15">
        <f t="shared" si="3"/>
        <v>0</v>
      </c>
      <c r="S19" s="15">
        <f t="shared" si="3"/>
        <v>0</v>
      </c>
      <c r="T19" s="15">
        <f t="shared" si="3"/>
        <v>0</v>
      </c>
      <c r="U19" s="15">
        <f t="shared" si="3"/>
        <v>0</v>
      </c>
      <c r="V19" s="15">
        <f t="shared" si="3"/>
        <v>0</v>
      </c>
      <c r="W19" s="15">
        <f t="shared" si="3"/>
        <v>0</v>
      </c>
      <c r="X19" s="15">
        <f t="shared" si="3"/>
        <v>0</v>
      </c>
      <c r="Y19" s="15">
        <f t="shared" si="3"/>
        <v>0</v>
      </c>
      <c r="Z19" s="15">
        <f t="shared" si="3"/>
        <v>0</v>
      </c>
      <c r="AA19" s="19"/>
      <c r="AB19" s="19">
        <f>COUNTIF(AB10:AB16, "Yes")</f>
        <v>0</v>
      </c>
      <c r="AC19" s="19"/>
      <c r="AD19" s="19">
        <f>COUNTIF(AD10:AD16, "Yes")</f>
        <v>0</v>
      </c>
      <c r="AE19" s="19"/>
      <c r="AF19" s="19">
        <f>COUNTIF(AF10:AF16, "Yes")</f>
        <v>0</v>
      </c>
      <c r="AG19" s="19"/>
      <c r="AH19" s="19">
        <f>COUNTIF(AH10:AH16, "Yes")</f>
        <v>0</v>
      </c>
      <c r="AI19" s="19"/>
      <c r="AJ19" s="19">
        <f>COUNTIF(AJ10:AJ16, "Yes")</f>
        <v>0</v>
      </c>
      <c r="AK19" s="41"/>
      <c r="AL19" s="42"/>
      <c r="AM19" s="43"/>
    </row>
    <row r="20" spans="1:40" ht="18" customHeight="1" x14ac:dyDescent="0.25">
      <c r="A20" s="21" t="s">
        <v>35</v>
      </c>
      <c r="B20" s="1"/>
      <c r="C20" s="1"/>
      <c r="D20" s="1"/>
      <c r="E20" s="1"/>
      <c r="F20" s="1"/>
      <c r="G20" s="1"/>
      <c r="H20" s="25">
        <f>H19/9</f>
        <v>0</v>
      </c>
      <c r="I20" s="24"/>
      <c r="J20" s="25">
        <f t="shared" ref="J20:Z20" si="4">J19/9</f>
        <v>0</v>
      </c>
      <c r="K20" s="25">
        <f t="shared" si="4"/>
        <v>0</v>
      </c>
      <c r="L20" s="25">
        <f t="shared" si="4"/>
        <v>0</v>
      </c>
      <c r="M20" s="25">
        <f t="shared" si="4"/>
        <v>0</v>
      </c>
      <c r="N20" s="25">
        <f t="shared" si="4"/>
        <v>0</v>
      </c>
      <c r="O20" s="25">
        <f t="shared" si="4"/>
        <v>0</v>
      </c>
      <c r="P20" s="25">
        <f t="shared" si="4"/>
        <v>0</v>
      </c>
      <c r="Q20" s="25">
        <f t="shared" si="4"/>
        <v>0</v>
      </c>
      <c r="R20" s="25">
        <f t="shared" si="4"/>
        <v>0</v>
      </c>
      <c r="S20" s="25">
        <f t="shared" si="4"/>
        <v>0</v>
      </c>
      <c r="T20" s="25">
        <f t="shared" si="4"/>
        <v>0</v>
      </c>
      <c r="U20" s="25">
        <f t="shared" si="4"/>
        <v>0</v>
      </c>
      <c r="V20" s="25">
        <f t="shared" si="4"/>
        <v>0</v>
      </c>
      <c r="W20" s="25">
        <f t="shared" si="4"/>
        <v>0</v>
      </c>
      <c r="X20" s="25">
        <f t="shared" si="4"/>
        <v>0</v>
      </c>
      <c r="Y20" s="25">
        <f t="shared" si="4"/>
        <v>0</v>
      </c>
      <c r="Z20" s="25">
        <f t="shared" si="4"/>
        <v>0</v>
      </c>
      <c r="AA20" s="25">
        <f t="shared" ref="AA20:AJ20" si="5">AA19/7</f>
        <v>0</v>
      </c>
      <c r="AB20" s="25">
        <f t="shared" si="5"/>
        <v>0</v>
      </c>
      <c r="AC20" s="25">
        <f t="shared" si="5"/>
        <v>0</v>
      </c>
      <c r="AD20" s="25">
        <f t="shared" si="5"/>
        <v>0</v>
      </c>
      <c r="AE20" s="25">
        <f t="shared" si="5"/>
        <v>0</v>
      </c>
      <c r="AF20" s="25">
        <f t="shared" si="5"/>
        <v>0</v>
      </c>
      <c r="AG20" s="25">
        <f t="shared" si="5"/>
        <v>0</v>
      </c>
      <c r="AH20" s="25">
        <f t="shared" si="5"/>
        <v>0</v>
      </c>
      <c r="AI20" s="25">
        <f t="shared" si="5"/>
        <v>0</v>
      </c>
      <c r="AJ20" s="25">
        <f t="shared" si="5"/>
        <v>0</v>
      </c>
      <c r="AK20" s="41"/>
      <c r="AL20" s="44"/>
      <c r="AM20" s="90" t="e">
        <f>AVERAGE(AM10:AM19)</f>
        <v>#DIV/0!</v>
      </c>
    </row>
    <row r="21" spans="1:40" ht="21" customHeight="1" x14ac:dyDescent="0.25">
      <c r="A21" s="140" t="s">
        <v>36</v>
      </c>
      <c r="B21" s="140"/>
      <c r="C21" s="140"/>
      <c r="D21" s="26"/>
      <c r="E21" s="1"/>
      <c r="F21" s="1"/>
      <c r="G21" s="1"/>
      <c r="H21" s="61"/>
      <c r="I21" s="61"/>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40"/>
      <c r="AL21" s="38"/>
      <c r="AM21" s="43"/>
    </row>
    <row r="22" spans="1:40" ht="28.5" customHeight="1" x14ac:dyDescent="0.25">
      <c r="A22" s="1"/>
      <c r="B22" s="127" t="s">
        <v>37</v>
      </c>
      <c r="C22" s="127"/>
      <c r="D22" s="127"/>
      <c r="E22" s="127"/>
      <c r="F22" s="127"/>
      <c r="G22" s="1"/>
      <c r="H22" s="13"/>
      <c r="I22" s="61"/>
      <c r="J22" s="13"/>
      <c r="K22" s="16"/>
      <c r="L22" s="11"/>
      <c r="M22" s="16"/>
      <c r="N22" s="13"/>
      <c r="O22" s="16"/>
      <c r="P22" s="11"/>
      <c r="Q22" s="16"/>
      <c r="R22" s="13"/>
      <c r="S22" s="16"/>
      <c r="T22" s="13"/>
      <c r="U22" s="16"/>
      <c r="V22" s="11"/>
      <c r="W22" s="16"/>
      <c r="X22" s="13"/>
      <c r="Y22" s="35"/>
      <c r="Z22" s="13"/>
      <c r="AA22" s="35"/>
      <c r="AB22" s="13"/>
      <c r="AC22" s="35"/>
      <c r="AD22" s="11"/>
      <c r="AE22" s="35"/>
      <c r="AF22" s="13"/>
      <c r="AG22" s="35"/>
      <c r="AH22" s="11"/>
      <c r="AI22" s="16"/>
      <c r="AJ22" s="11"/>
      <c r="AK22" s="37">
        <f>COUNTIF(H22:AJ22, "Yes")</f>
        <v>0</v>
      </c>
      <c r="AL22" s="38"/>
      <c r="AM22" s="39" t="e">
        <f>AK22/AN22</f>
        <v>#DIV/0!</v>
      </c>
      <c r="AN22" s="9">
        <f>COUNTIF(H22:AJ22,"Yes")+COUNTIF(H22:AJ22,"No")</f>
        <v>0</v>
      </c>
    </row>
    <row r="23" spans="1:40" ht="28.5" customHeight="1" x14ac:dyDescent="0.25">
      <c r="A23" s="1"/>
      <c r="B23" s="129" t="s">
        <v>38</v>
      </c>
      <c r="C23" s="130"/>
      <c r="D23" s="130"/>
      <c r="E23" s="130"/>
      <c r="F23" s="130"/>
      <c r="G23" s="1"/>
      <c r="H23" s="13"/>
      <c r="I23" s="61"/>
      <c r="J23" s="13"/>
      <c r="K23" s="13"/>
      <c r="L23" s="13"/>
      <c r="M23" s="16"/>
      <c r="N23" s="13"/>
      <c r="O23" s="16"/>
      <c r="P23" s="13"/>
      <c r="Q23" s="16"/>
      <c r="R23" s="13"/>
      <c r="S23" s="16"/>
      <c r="T23" s="13"/>
      <c r="U23" s="16"/>
      <c r="V23" s="13"/>
      <c r="W23" s="16"/>
      <c r="X23" s="13"/>
      <c r="Y23" s="36"/>
      <c r="Z23" s="13"/>
      <c r="AA23" s="36"/>
      <c r="AB23" s="13"/>
      <c r="AC23" s="36"/>
      <c r="AD23" s="13"/>
      <c r="AE23" s="36"/>
      <c r="AF23" s="13"/>
      <c r="AG23" s="36"/>
      <c r="AH23" s="13"/>
      <c r="AI23" s="16"/>
      <c r="AJ23" s="13"/>
      <c r="AK23" s="45"/>
      <c r="AL23" s="38"/>
      <c r="AM23" s="46"/>
    </row>
    <row r="24" spans="1:40" ht="45" customHeight="1" x14ac:dyDescent="0.25">
      <c r="A24" s="1"/>
      <c r="B24" s="127" t="s">
        <v>39</v>
      </c>
      <c r="C24" s="128"/>
      <c r="D24" s="128"/>
      <c r="E24" s="128"/>
      <c r="F24" s="128"/>
      <c r="G24" s="1"/>
      <c r="H24" s="13"/>
      <c r="I24" s="61"/>
      <c r="J24" s="13"/>
      <c r="K24" s="16"/>
      <c r="L24" s="11"/>
      <c r="M24" s="16"/>
      <c r="N24" s="13"/>
      <c r="O24" s="16"/>
      <c r="P24" s="11"/>
      <c r="Q24" s="16"/>
      <c r="R24" s="13"/>
      <c r="S24" s="16"/>
      <c r="T24" s="13"/>
      <c r="U24" s="16"/>
      <c r="V24" s="11"/>
      <c r="W24" s="16"/>
      <c r="X24" s="13"/>
      <c r="Y24" s="35"/>
      <c r="Z24" s="13"/>
      <c r="AA24" s="35"/>
      <c r="AB24" s="13"/>
      <c r="AC24" s="35"/>
      <c r="AD24" s="11"/>
      <c r="AE24" s="35"/>
      <c r="AF24" s="13"/>
      <c r="AG24" s="35"/>
      <c r="AH24" s="11"/>
      <c r="AI24" s="16"/>
      <c r="AJ24" s="11"/>
      <c r="AK24" s="37">
        <f t="shared" ref="AK24:AK29" si="6">COUNTIF(H24:AJ24, "Yes")</f>
        <v>0</v>
      </c>
      <c r="AL24" s="38"/>
      <c r="AM24" s="39" t="e">
        <f t="shared" ref="AM24:AM29" si="7">AK24/AN24</f>
        <v>#DIV/0!</v>
      </c>
      <c r="AN24" s="9">
        <f t="shared" ref="AN24:AN29" si="8">COUNTIF(H24:AJ24,"Yes")+COUNTIF(H24:AJ24,"No")</f>
        <v>0</v>
      </c>
    </row>
    <row r="25" spans="1:40" ht="43.5" customHeight="1" x14ac:dyDescent="0.25">
      <c r="A25" s="1"/>
      <c r="B25" s="127" t="s">
        <v>40</v>
      </c>
      <c r="C25" s="127"/>
      <c r="D25" s="127"/>
      <c r="E25" s="127"/>
      <c r="F25" s="127"/>
      <c r="G25" s="1"/>
      <c r="H25" s="13"/>
      <c r="I25" s="61"/>
      <c r="J25" s="13"/>
      <c r="K25" s="16"/>
      <c r="L25" s="11"/>
      <c r="M25" s="16"/>
      <c r="N25" s="13"/>
      <c r="O25" s="16"/>
      <c r="P25" s="11"/>
      <c r="Q25" s="16"/>
      <c r="R25" s="13"/>
      <c r="S25" s="16"/>
      <c r="T25" s="13"/>
      <c r="U25" s="16"/>
      <c r="V25" s="11"/>
      <c r="W25" s="16"/>
      <c r="X25" s="13"/>
      <c r="Y25" s="35"/>
      <c r="Z25" s="13"/>
      <c r="AA25" s="35"/>
      <c r="AB25" s="13"/>
      <c r="AC25" s="35"/>
      <c r="AD25" s="11"/>
      <c r="AE25" s="35"/>
      <c r="AF25" s="13"/>
      <c r="AG25" s="35"/>
      <c r="AH25" s="11"/>
      <c r="AI25" s="16"/>
      <c r="AJ25" s="11"/>
      <c r="AK25" s="37">
        <f t="shared" si="6"/>
        <v>0</v>
      </c>
      <c r="AL25" s="38"/>
      <c r="AM25" s="39" t="e">
        <f t="shared" si="7"/>
        <v>#DIV/0!</v>
      </c>
      <c r="AN25" s="9">
        <f t="shared" si="8"/>
        <v>0</v>
      </c>
    </row>
    <row r="26" spans="1:40" ht="28.5" customHeight="1" x14ac:dyDescent="0.25">
      <c r="A26" s="1"/>
      <c r="B26" s="127" t="s">
        <v>41</v>
      </c>
      <c r="C26" s="127"/>
      <c r="D26" s="127"/>
      <c r="E26" s="127"/>
      <c r="F26" s="127"/>
      <c r="G26" s="1"/>
      <c r="H26" s="13"/>
      <c r="I26" s="61"/>
      <c r="J26" s="13"/>
      <c r="K26" s="16"/>
      <c r="L26" s="11"/>
      <c r="M26" s="16"/>
      <c r="N26" s="13"/>
      <c r="O26" s="16"/>
      <c r="P26" s="11"/>
      <c r="Q26" s="16"/>
      <c r="R26" s="13"/>
      <c r="S26" s="16"/>
      <c r="T26" s="13"/>
      <c r="U26" s="16"/>
      <c r="V26" s="11"/>
      <c r="W26" s="16"/>
      <c r="X26" s="13"/>
      <c r="Y26" s="35"/>
      <c r="Z26" s="13"/>
      <c r="AA26" s="35"/>
      <c r="AB26" s="13"/>
      <c r="AC26" s="35"/>
      <c r="AD26" s="11"/>
      <c r="AE26" s="35"/>
      <c r="AF26" s="13"/>
      <c r="AG26" s="35"/>
      <c r="AH26" s="11"/>
      <c r="AI26" s="16"/>
      <c r="AJ26" s="11"/>
      <c r="AK26" s="37">
        <f t="shared" si="6"/>
        <v>0</v>
      </c>
      <c r="AL26" s="38"/>
      <c r="AM26" s="39" t="e">
        <f t="shared" si="7"/>
        <v>#DIV/0!</v>
      </c>
      <c r="AN26" s="9">
        <f t="shared" si="8"/>
        <v>0</v>
      </c>
    </row>
    <row r="27" spans="1:40" ht="28.5" customHeight="1" x14ac:dyDescent="0.25">
      <c r="A27" s="1"/>
      <c r="B27" s="127" t="s">
        <v>42</v>
      </c>
      <c r="C27" s="127"/>
      <c r="D27" s="127"/>
      <c r="E27" s="127"/>
      <c r="F27" s="127"/>
      <c r="G27" s="1"/>
      <c r="H27" s="13"/>
      <c r="I27" s="61"/>
      <c r="J27" s="13"/>
      <c r="K27" s="16"/>
      <c r="L27" s="11"/>
      <c r="M27" s="16"/>
      <c r="N27" s="13"/>
      <c r="O27" s="16"/>
      <c r="P27" s="11"/>
      <c r="Q27" s="16"/>
      <c r="R27" s="13"/>
      <c r="S27" s="16"/>
      <c r="T27" s="13"/>
      <c r="U27" s="16"/>
      <c r="V27" s="11"/>
      <c r="W27" s="16"/>
      <c r="X27" s="13"/>
      <c r="Y27" s="35"/>
      <c r="Z27" s="13"/>
      <c r="AA27" s="35"/>
      <c r="AB27" s="13"/>
      <c r="AC27" s="35"/>
      <c r="AD27" s="11"/>
      <c r="AE27" s="35"/>
      <c r="AF27" s="13"/>
      <c r="AG27" s="35"/>
      <c r="AH27" s="11"/>
      <c r="AI27" s="16"/>
      <c r="AJ27" s="11"/>
      <c r="AK27" s="37">
        <f t="shared" si="6"/>
        <v>0</v>
      </c>
      <c r="AL27" s="38"/>
      <c r="AM27" s="39" t="e">
        <f t="shared" si="7"/>
        <v>#DIV/0!</v>
      </c>
      <c r="AN27" s="9">
        <f t="shared" si="8"/>
        <v>0</v>
      </c>
    </row>
    <row r="28" spans="1:40" ht="28.5" customHeight="1" x14ac:dyDescent="0.25">
      <c r="A28" s="1"/>
      <c r="B28" s="127" t="s">
        <v>43</v>
      </c>
      <c r="C28" s="127"/>
      <c r="D28" s="127"/>
      <c r="E28" s="127"/>
      <c r="F28" s="127"/>
      <c r="G28" s="1"/>
      <c r="H28" s="13"/>
      <c r="I28" s="61"/>
      <c r="J28" s="13"/>
      <c r="K28" s="16"/>
      <c r="L28" s="11"/>
      <c r="M28" s="16"/>
      <c r="N28" s="13"/>
      <c r="O28" s="16"/>
      <c r="P28" s="11"/>
      <c r="Q28" s="16"/>
      <c r="R28" s="13"/>
      <c r="S28" s="16"/>
      <c r="T28" s="13"/>
      <c r="U28" s="16"/>
      <c r="V28" s="11"/>
      <c r="W28" s="16"/>
      <c r="X28" s="13"/>
      <c r="Y28" s="35"/>
      <c r="Z28" s="13"/>
      <c r="AA28" s="35"/>
      <c r="AB28" s="13"/>
      <c r="AC28" s="35"/>
      <c r="AD28" s="11"/>
      <c r="AE28" s="35"/>
      <c r="AF28" s="13"/>
      <c r="AG28" s="35"/>
      <c r="AH28" s="11"/>
      <c r="AI28" s="16"/>
      <c r="AJ28" s="11"/>
      <c r="AK28" s="37">
        <f t="shared" si="6"/>
        <v>0</v>
      </c>
      <c r="AL28" s="38"/>
      <c r="AM28" s="39" t="e">
        <f t="shared" si="7"/>
        <v>#DIV/0!</v>
      </c>
      <c r="AN28" s="9">
        <f t="shared" si="8"/>
        <v>0</v>
      </c>
    </row>
    <row r="29" spans="1:40" ht="43.9" customHeight="1" x14ac:dyDescent="0.25">
      <c r="A29" s="1"/>
      <c r="B29" s="127" t="s">
        <v>44</v>
      </c>
      <c r="C29" s="127"/>
      <c r="D29" s="127"/>
      <c r="E29" s="127"/>
      <c r="F29" s="127"/>
      <c r="G29" s="1"/>
      <c r="H29" s="13"/>
      <c r="I29" s="10"/>
      <c r="J29" s="13"/>
      <c r="K29" s="20"/>
      <c r="L29" s="13"/>
      <c r="M29" s="20"/>
      <c r="N29" s="13"/>
      <c r="O29" s="20"/>
      <c r="P29" s="13"/>
      <c r="Q29" s="20"/>
      <c r="R29" s="13"/>
      <c r="S29" s="20"/>
      <c r="T29" s="13"/>
      <c r="U29" s="20"/>
      <c r="V29" s="13"/>
      <c r="W29" s="20"/>
      <c r="X29" s="13"/>
      <c r="Y29" s="34"/>
      <c r="Z29" s="13"/>
      <c r="AA29" s="34"/>
      <c r="AB29" s="14"/>
      <c r="AC29" s="34"/>
      <c r="AD29" s="14"/>
      <c r="AE29" s="34"/>
      <c r="AF29" s="14"/>
      <c r="AG29" s="34"/>
      <c r="AH29" s="14"/>
      <c r="AI29" s="20"/>
      <c r="AJ29" s="14"/>
      <c r="AK29" s="40">
        <f t="shared" si="6"/>
        <v>0</v>
      </c>
      <c r="AL29" s="38"/>
      <c r="AM29" s="85" t="e">
        <f t="shared" si="7"/>
        <v>#DIV/0!</v>
      </c>
      <c r="AN29" s="9">
        <f t="shared" si="8"/>
        <v>0</v>
      </c>
    </row>
    <row r="30" spans="1:40" ht="39" customHeight="1" x14ac:dyDescent="0.25">
      <c r="A30" s="1"/>
      <c r="B30" s="125" t="s">
        <v>45</v>
      </c>
      <c r="C30" s="125"/>
      <c r="D30" s="125"/>
      <c r="E30" s="125"/>
      <c r="F30" s="125"/>
      <c r="G30" s="1"/>
      <c r="H30" s="14"/>
      <c r="I30" s="10"/>
      <c r="J30" s="14"/>
      <c r="K30" s="20"/>
      <c r="L30" s="14"/>
      <c r="M30" s="20"/>
      <c r="N30" s="14"/>
      <c r="O30" s="20"/>
      <c r="P30" s="14"/>
      <c r="Q30" s="20"/>
      <c r="R30" s="14"/>
      <c r="S30" s="20"/>
      <c r="T30" s="14"/>
      <c r="U30" s="20"/>
      <c r="V30" s="14"/>
      <c r="W30" s="20"/>
      <c r="X30" s="14"/>
      <c r="Y30" s="34"/>
      <c r="Z30" s="14"/>
      <c r="AA30" s="34"/>
      <c r="AB30" s="14"/>
      <c r="AC30" s="34"/>
      <c r="AD30" s="14"/>
      <c r="AE30" s="34"/>
      <c r="AF30" s="14"/>
      <c r="AG30" s="34"/>
      <c r="AH30" s="14"/>
      <c r="AI30" s="20"/>
      <c r="AJ30" s="14"/>
      <c r="AK30" s="40"/>
      <c r="AL30" s="38"/>
      <c r="AM30" s="43"/>
    </row>
    <row r="31" spans="1:40" ht="18" customHeight="1" x14ac:dyDescent="0.25">
      <c r="A31" s="23" t="s">
        <v>34</v>
      </c>
      <c r="B31" s="22"/>
      <c r="C31" s="22"/>
      <c r="D31" s="22"/>
      <c r="H31" s="15">
        <f>COUNTIF(H22,"Yes")+COUNTIF(H24:H29, "Yes")</f>
        <v>0</v>
      </c>
      <c r="I31" s="61"/>
      <c r="J31" s="15">
        <f>COUNTIF(J22,"Yes")+COUNTIF(J24:J29, "Yes")</f>
        <v>0</v>
      </c>
      <c r="K31" s="16"/>
      <c r="L31" s="15">
        <f>COUNTIF(L22,"Yes")+COUNTIF(L24:L29, "Yes")</f>
        <v>0</v>
      </c>
      <c r="M31" s="16"/>
      <c r="N31" s="15">
        <f>COUNTIF(N22,"Yes")+COUNTIF(N24:N29, "Yes")</f>
        <v>0</v>
      </c>
      <c r="O31" s="16"/>
      <c r="P31" s="15">
        <f>COUNTIF(P22,"Yes")+COUNTIF(P24:P29, "Yes")</f>
        <v>0</v>
      </c>
      <c r="Q31" s="16"/>
      <c r="R31" s="15">
        <f>COUNTIF(R22,"Yes")+COUNTIF(R24:R29, "Yes")</f>
        <v>0</v>
      </c>
      <c r="S31" s="16"/>
      <c r="T31" s="15">
        <f>COUNTIF(T22,"Yes")+COUNTIF(T24:T29, "Yes")</f>
        <v>0</v>
      </c>
      <c r="U31" s="16"/>
      <c r="V31" s="15">
        <f>COUNTIF(V22,"Yes")+COUNTIF(V24:V29, "Yes")</f>
        <v>0</v>
      </c>
      <c r="W31" s="16"/>
      <c r="X31" s="15">
        <f>COUNTIF(X22,"Yes")+COUNTIF(X24:X29, "Yes")</f>
        <v>0</v>
      </c>
      <c r="Y31" s="15"/>
      <c r="Z31" s="15">
        <f>COUNTIF(Z22,"Yes")+COUNTIF(Z24:Z29, "Yes")</f>
        <v>0</v>
      </c>
      <c r="AA31" s="15"/>
      <c r="AB31" s="15">
        <v>0</v>
      </c>
      <c r="AC31" s="15"/>
      <c r="AD31" s="15">
        <v>0</v>
      </c>
      <c r="AE31" s="15"/>
      <c r="AF31" s="15">
        <f>COUNTIF(AF22:AF26, "Yes")</f>
        <v>0</v>
      </c>
      <c r="AG31" s="15"/>
      <c r="AH31" s="15">
        <f>COUNTIF(AH22:AH26, "Yes")</f>
        <v>0</v>
      </c>
      <c r="AI31" s="16"/>
      <c r="AJ31" s="15">
        <f>COUNTIF(AJ22:AJ26, "Yes")</f>
        <v>0</v>
      </c>
      <c r="AK31" s="47"/>
      <c r="AL31" s="47"/>
      <c r="AM31" s="48"/>
    </row>
    <row r="32" spans="1:40" ht="18" customHeight="1" x14ac:dyDescent="0.25">
      <c r="A32" s="21" t="s">
        <v>35</v>
      </c>
      <c r="H32" s="25">
        <f>H31/7</f>
        <v>0</v>
      </c>
      <c r="I32" s="61"/>
      <c r="J32" s="25">
        <f t="shared" ref="J32:Z32" si="9">J31/7</f>
        <v>0</v>
      </c>
      <c r="K32" s="25">
        <f t="shared" si="9"/>
        <v>0</v>
      </c>
      <c r="L32" s="25">
        <f t="shared" si="9"/>
        <v>0</v>
      </c>
      <c r="M32" s="25">
        <f t="shared" si="9"/>
        <v>0</v>
      </c>
      <c r="N32" s="25">
        <f t="shared" si="9"/>
        <v>0</v>
      </c>
      <c r="O32" s="25">
        <f t="shared" si="9"/>
        <v>0</v>
      </c>
      <c r="P32" s="25">
        <f t="shared" si="9"/>
        <v>0</v>
      </c>
      <c r="Q32" s="25">
        <f t="shared" si="9"/>
        <v>0</v>
      </c>
      <c r="R32" s="25">
        <f t="shared" si="9"/>
        <v>0</v>
      </c>
      <c r="S32" s="25">
        <f t="shared" si="9"/>
        <v>0</v>
      </c>
      <c r="T32" s="25">
        <f t="shared" si="9"/>
        <v>0</v>
      </c>
      <c r="U32" s="25">
        <f t="shared" si="9"/>
        <v>0</v>
      </c>
      <c r="V32" s="25">
        <f t="shared" si="9"/>
        <v>0</v>
      </c>
      <c r="W32" s="25">
        <f t="shared" si="9"/>
        <v>0</v>
      </c>
      <c r="X32" s="25">
        <f t="shared" si="9"/>
        <v>0</v>
      </c>
      <c r="Y32" s="25">
        <f t="shared" si="9"/>
        <v>0</v>
      </c>
      <c r="Z32" s="25">
        <f t="shared" si="9"/>
        <v>0</v>
      </c>
      <c r="AA32" s="25"/>
      <c r="AB32" s="25">
        <f>AB31/4</f>
        <v>0</v>
      </c>
      <c r="AC32" s="25"/>
      <c r="AD32" s="25">
        <f>AD31/4</f>
        <v>0</v>
      </c>
      <c r="AE32" s="25"/>
      <c r="AF32" s="25">
        <f>AF31/4</f>
        <v>0</v>
      </c>
      <c r="AG32" s="25"/>
      <c r="AH32" s="25">
        <f>AH31/4</f>
        <v>0</v>
      </c>
      <c r="AI32" s="61"/>
      <c r="AJ32" s="25">
        <f>AJ31/4</f>
        <v>0</v>
      </c>
      <c r="AK32" s="49"/>
      <c r="AL32" s="49"/>
      <c r="AM32" s="91" t="e">
        <f>AVERAGE(AM22:AM29)</f>
        <v>#DIV/0!</v>
      </c>
    </row>
    <row r="34" spans="1:40" ht="15" customHeight="1" x14ac:dyDescent="0.25">
      <c r="H34" s="61"/>
      <c r="I34" s="61"/>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row>
    <row r="35" spans="1:40" ht="15" customHeight="1" x14ac:dyDescent="0.25">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row>
    <row r="36" spans="1:40" ht="15" customHeight="1" x14ac:dyDescent="0.25">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row>
    <row r="37" spans="1:40" s="50" customFormat="1" ht="15" customHeight="1" x14ac:dyDescent="0.25">
      <c r="A37" s="29">
        <f>COUNTIF(H29:AJ29, "Acute Urinary Retention (48 Hrs Only)")</f>
        <v>0</v>
      </c>
      <c r="B37" s="54"/>
      <c r="C37" s="51" t="s">
        <v>46</v>
      </c>
      <c r="D37" s="54"/>
      <c r="E37" s="54"/>
      <c r="F37" s="54"/>
      <c r="G37" s="54"/>
      <c r="H37" s="65"/>
      <c r="I37" s="68"/>
      <c r="J37" s="68"/>
      <c r="K37" s="68"/>
      <c r="L37" s="68"/>
      <c r="M37" s="53"/>
      <c r="N37" s="53"/>
      <c r="O37" s="53"/>
      <c r="P37" s="53"/>
      <c r="Q37" s="53"/>
      <c r="R37" s="53"/>
      <c r="S37" s="53"/>
      <c r="T37" s="53"/>
      <c r="U37" s="53"/>
      <c r="V37" s="53"/>
      <c r="W37" s="53"/>
      <c r="X37" s="53"/>
      <c r="Y37" s="53"/>
      <c r="Z37" s="53"/>
      <c r="AA37" s="53"/>
      <c r="AB37" s="53"/>
      <c r="AC37" s="53"/>
      <c r="AD37" s="53"/>
      <c r="AE37" s="53"/>
      <c r="AF37" s="53"/>
      <c r="AG37" s="53"/>
      <c r="AH37" s="53"/>
      <c r="AI37" s="53"/>
      <c r="AJ37" s="53"/>
      <c r="AK37" s="53"/>
      <c r="AL37" s="53"/>
      <c r="AN37" s="53"/>
    </row>
    <row r="38" spans="1:40" s="50" customFormat="1" ht="15" customHeight="1" x14ac:dyDescent="0.25">
      <c r="A38" s="29">
        <f>COUNTIF(H29:AJ29, "Chronic Urinary Retention")</f>
        <v>0</v>
      </c>
      <c r="B38" s="54"/>
      <c r="C38" s="51" t="s">
        <v>47</v>
      </c>
      <c r="D38" s="54"/>
      <c r="E38" s="54"/>
      <c r="F38" s="54"/>
      <c r="G38" s="54"/>
      <c r="H38" s="65"/>
      <c r="I38" s="68"/>
      <c r="J38" s="68"/>
      <c r="K38" s="68"/>
      <c r="L38" s="68"/>
      <c r="M38" s="53"/>
      <c r="N38" s="53"/>
      <c r="O38" s="53"/>
      <c r="P38" s="53"/>
      <c r="Q38" s="53"/>
      <c r="R38" s="53"/>
      <c r="S38" s="53"/>
      <c r="T38" s="53"/>
      <c r="U38" s="53"/>
      <c r="V38" s="53"/>
      <c r="W38" s="53"/>
      <c r="X38" s="53"/>
      <c r="Y38" s="53"/>
      <c r="Z38" s="53"/>
      <c r="AA38" s="53"/>
      <c r="AB38" s="53"/>
      <c r="AC38" s="53"/>
      <c r="AD38" s="53"/>
      <c r="AE38" s="53"/>
      <c r="AF38" s="53"/>
      <c r="AG38" s="53"/>
      <c r="AH38" s="53"/>
      <c r="AI38" s="53"/>
      <c r="AJ38" s="53"/>
      <c r="AK38" s="53"/>
      <c r="AL38" s="53"/>
      <c r="AN38" s="53"/>
    </row>
    <row r="39" spans="1:40" s="50" customFormat="1" ht="15" customHeight="1" x14ac:dyDescent="0.25">
      <c r="A39" s="29">
        <f>COUNTIF(H29:AJ29, "State 3 or 4 Pressure Ulcer")</f>
        <v>0</v>
      </c>
      <c r="B39" s="54"/>
      <c r="C39" s="51" t="s">
        <v>48</v>
      </c>
      <c r="D39" s="54"/>
      <c r="E39" s="54"/>
      <c r="F39" s="54"/>
      <c r="G39" s="54"/>
      <c r="H39" s="65"/>
      <c r="I39" s="68"/>
      <c r="J39" s="68"/>
      <c r="K39" s="68"/>
      <c r="L39" s="68"/>
      <c r="M39" s="53"/>
      <c r="N39" s="53"/>
      <c r="O39" s="53"/>
      <c r="P39" s="53"/>
      <c r="Q39" s="53"/>
      <c r="R39" s="53"/>
      <c r="S39" s="53"/>
      <c r="T39" s="53"/>
      <c r="U39" s="53"/>
      <c r="V39" s="53"/>
      <c r="W39" s="53"/>
      <c r="X39" s="53"/>
      <c r="Y39" s="53"/>
      <c r="Z39" s="53"/>
      <c r="AA39" s="53"/>
      <c r="AB39" s="53"/>
      <c r="AC39" s="53"/>
      <c r="AD39" s="53"/>
      <c r="AE39" s="53"/>
      <c r="AF39" s="53"/>
      <c r="AG39" s="53"/>
      <c r="AH39" s="53"/>
      <c r="AI39" s="53"/>
      <c r="AJ39" s="53"/>
      <c r="AK39" s="53"/>
      <c r="AL39" s="53"/>
      <c r="AN39" s="53"/>
    </row>
    <row r="40" spans="1:40" s="50" customFormat="1" ht="15" customHeight="1" x14ac:dyDescent="0.25">
      <c r="A40" s="29">
        <f>COUNTIF(H29:AJ29, "Prolonged Immobilization")</f>
        <v>0</v>
      </c>
      <c r="B40" s="55"/>
      <c r="C40" s="51" t="s">
        <v>49</v>
      </c>
      <c r="D40" s="54"/>
      <c r="E40" s="54"/>
      <c r="F40" s="54"/>
      <c r="G40" s="54"/>
      <c r="H40" s="65"/>
      <c r="I40" s="68"/>
      <c r="J40" s="68"/>
      <c r="K40" s="68"/>
      <c r="L40" s="68"/>
      <c r="M40" s="53"/>
      <c r="N40" s="53"/>
      <c r="O40" s="53"/>
      <c r="P40" s="53"/>
      <c r="Q40" s="53"/>
      <c r="R40" s="53"/>
      <c r="S40" s="53"/>
      <c r="T40" s="53"/>
      <c r="U40" s="53"/>
      <c r="V40" s="53"/>
      <c r="W40" s="53"/>
      <c r="X40" s="53"/>
      <c r="Y40" s="53"/>
      <c r="Z40" s="53"/>
      <c r="AA40" s="53"/>
      <c r="AB40" s="53"/>
      <c r="AC40" s="53"/>
      <c r="AD40" s="53"/>
      <c r="AE40" s="53"/>
      <c r="AF40" s="53"/>
      <c r="AG40" s="53"/>
      <c r="AH40" s="53"/>
      <c r="AI40" s="53"/>
      <c r="AJ40" s="53"/>
      <c r="AK40" s="53"/>
      <c r="AL40" s="53"/>
      <c r="AN40" s="53"/>
    </row>
    <row r="41" spans="1:40" s="50" customFormat="1" ht="17.25" x14ac:dyDescent="0.25">
      <c r="A41" s="29">
        <f>COUNTIF(H29:AJ29, "Active Diuresis with need for Accurate 1s and 0s")</f>
        <v>0</v>
      </c>
      <c r="B41" s="55"/>
      <c r="C41" s="51" t="s">
        <v>50</v>
      </c>
      <c r="D41" s="54"/>
      <c r="E41" s="54"/>
      <c r="F41" s="54"/>
      <c r="G41" s="54"/>
      <c r="H41" s="65"/>
      <c r="I41" s="68"/>
      <c r="J41" s="68"/>
      <c r="K41" s="68"/>
      <c r="L41" s="68"/>
      <c r="M41" s="53"/>
      <c r="N41" s="53"/>
      <c r="O41" s="53"/>
      <c r="P41" s="53"/>
      <c r="Q41" s="53"/>
      <c r="R41" s="53"/>
      <c r="S41" s="53"/>
      <c r="T41" s="53"/>
      <c r="U41" s="53"/>
      <c r="V41" s="53"/>
      <c r="W41" s="53"/>
      <c r="X41" s="53"/>
      <c r="Y41" s="53"/>
      <c r="Z41" s="53"/>
      <c r="AA41" s="53"/>
      <c r="AB41" s="53"/>
      <c r="AC41" s="53"/>
      <c r="AD41" s="53"/>
      <c r="AE41" s="53"/>
      <c r="AF41" s="53"/>
      <c r="AG41" s="53"/>
      <c r="AH41" s="53"/>
      <c r="AI41" s="53"/>
      <c r="AJ41" s="53"/>
      <c r="AK41" s="53"/>
      <c r="AL41" s="53"/>
      <c r="AN41" s="53"/>
    </row>
    <row r="42" spans="1:40" s="50" customFormat="1" x14ac:dyDescent="0.25">
      <c r="A42" s="29">
        <f>COUNTIF(H29:AJ29, "Changing Renal Function")</f>
        <v>0</v>
      </c>
      <c r="B42" s="55"/>
      <c r="C42" s="51" t="s">
        <v>51</v>
      </c>
      <c r="D42" s="54"/>
      <c r="E42" s="54"/>
      <c r="F42" s="54"/>
      <c r="G42" s="54"/>
      <c r="H42" s="65"/>
      <c r="I42" s="68"/>
      <c r="J42" s="68"/>
      <c r="K42" s="68"/>
      <c r="L42" s="68"/>
      <c r="M42" s="53"/>
      <c r="N42" s="53"/>
      <c r="O42" s="53"/>
      <c r="P42" s="53"/>
      <c r="Q42" s="53"/>
      <c r="R42" s="53"/>
      <c r="S42" s="53"/>
      <c r="T42" s="53"/>
      <c r="U42" s="53"/>
      <c r="V42" s="53"/>
      <c r="W42" s="53"/>
      <c r="X42" s="53"/>
      <c r="Y42" s="53"/>
      <c r="Z42" s="53"/>
      <c r="AA42" s="53"/>
      <c r="AB42" s="53"/>
      <c r="AC42" s="53"/>
      <c r="AD42" s="53"/>
      <c r="AE42" s="53"/>
      <c r="AF42" s="53"/>
      <c r="AG42" s="53"/>
      <c r="AH42" s="53"/>
      <c r="AI42" s="53"/>
      <c r="AJ42" s="53"/>
      <c r="AK42" s="53"/>
      <c r="AL42" s="53"/>
      <c r="AN42" s="53"/>
    </row>
    <row r="43" spans="1:40" s="50" customFormat="1" x14ac:dyDescent="0.25">
      <c r="A43" s="29">
        <f>COUNTIF(H29:AJ29, "Urologic or Perineal or GYN Surgery")</f>
        <v>0</v>
      </c>
      <c r="B43" s="55"/>
      <c r="C43" s="51" t="s">
        <v>52</v>
      </c>
      <c r="D43" s="54"/>
      <c r="E43" s="54"/>
      <c r="F43" s="54"/>
      <c r="G43" s="54"/>
      <c r="H43" s="65"/>
      <c r="I43" s="68"/>
      <c r="J43" s="68"/>
      <c r="K43" s="68"/>
      <c r="L43" s="68"/>
      <c r="M43" s="53"/>
      <c r="N43" s="53"/>
      <c r="O43" s="53"/>
      <c r="P43" s="53"/>
      <c r="Q43" s="53"/>
      <c r="R43" s="53"/>
      <c r="S43" s="53"/>
      <c r="T43" s="53"/>
      <c r="U43" s="53"/>
      <c r="V43" s="53"/>
      <c r="W43" s="53"/>
      <c r="X43" s="53"/>
      <c r="Y43" s="53"/>
      <c r="Z43" s="53"/>
      <c r="AA43" s="53"/>
      <c r="AB43" s="53"/>
      <c r="AC43" s="53"/>
      <c r="AD43" s="53"/>
      <c r="AE43" s="53"/>
      <c r="AF43" s="53"/>
      <c r="AG43" s="53"/>
      <c r="AH43" s="53"/>
      <c r="AI43" s="53"/>
      <c r="AJ43" s="53"/>
      <c r="AK43" s="53"/>
      <c r="AL43" s="53"/>
      <c r="AN43" s="53"/>
    </row>
    <row r="44" spans="1:40" s="50" customFormat="1" x14ac:dyDescent="0.25">
      <c r="A44" s="29">
        <f>COUNTIF(H29:AJ29, "Palliative or Confort Care")</f>
        <v>0</v>
      </c>
      <c r="B44" s="55"/>
      <c r="C44" s="51" t="s">
        <v>53</v>
      </c>
      <c r="D44" s="54"/>
      <c r="E44" s="54"/>
      <c r="F44" s="54"/>
      <c r="G44" s="54"/>
      <c r="H44" s="65"/>
      <c r="I44" s="68"/>
      <c r="J44" s="68"/>
      <c r="K44" s="68"/>
      <c r="L44" s="68"/>
      <c r="M44" s="53"/>
      <c r="N44" s="53"/>
      <c r="O44" s="53"/>
      <c r="P44" s="53"/>
      <c r="Q44" s="53"/>
      <c r="R44" s="53"/>
      <c r="S44" s="53"/>
      <c r="T44" s="53"/>
      <c r="U44" s="53"/>
      <c r="V44" s="53"/>
      <c r="W44" s="53"/>
      <c r="X44" s="53"/>
      <c r="Y44" s="53"/>
      <c r="Z44" s="53"/>
      <c r="AA44" s="53"/>
      <c r="AB44" s="53"/>
      <c r="AC44" s="53"/>
      <c r="AD44" s="53"/>
      <c r="AE44" s="53"/>
      <c r="AF44" s="53"/>
      <c r="AG44" s="53"/>
      <c r="AH44" s="53"/>
      <c r="AI44" s="53"/>
      <c r="AJ44" s="53"/>
      <c r="AK44" s="53"/>
      <c r="AL44" s="53"/>
      <c r="AN44" s="53"/>
    </row>
    <row r="45" spans="1:40" s="50" customFormat="1" x14ac:dyDescent="0.25">
      <c r="A45" s="29">
        <f>COUNTIF(H29:AJ29, "None of the Above")</f>
        <v>0</v>
      </c>
      <c r="B45" s="54"/>
      <c r="C45" s="52" t="s">
        <v>54</v>
      </c>
      <c r="D45" s="54"/>
      <c r="E45" s="54"/>
      <c r="F45" s="54"/>
      <c r="G45" s="54"/>
      <c r="H45" s="65"/>
      <c r="I45" s="68"/>
      <c r="J45" s="68"/>
      <c r="K45" s="68"/>
      <c r="L45" s="68"/>
      <c r="M45" s="53"/>
      <c r="N45" s="53"/>
      <c r="O45" s="53"/>
      <c r="P45" s="53"/>
      <c r="Q45" s="53"/>
      <c r="R45" s="53"/>
      <c r="S45" s="53"/>
      <c r="T45" s="53"/>
      <c r="U45" s="53"/>
      <c r="V45" s="53"/>
      <c r="W45" s="53"/>
      <c r="X45" s="53"/>
      <c r="Y45" s="53"/>
      <c r="Z45" s="53"/>
      <c r="AA45" s="53"/>
      <c r="AB45" s="53"/>
      <c r="AC45" s="53"/>
      <c r="AD45" s="53"/>
      <c r="AE45" s="53"/>
      <c r="AF45" s="53"/>
      <c r="AG45" s="53"/>
      <c r="AH45" s="53"/>
      <c r="AI45" s="53"/>
      <c r="AJ45" s="53"/>
      <c r="AK45" s="53"/>
      <c r="AL45" s="53"/>
      <c r="AN45" s="53"/>
    </row>
    <row r="46" spans="1:40" s="50" customFormat="1" x14ac:dyDescent="0.25">
      <c r="A46" s="29"/>
      <c r="B46" s="29"/>
      <c r="C46" s="29"/>
      <c r="D46" s="29"/>
      <c r="E46" s="29"/>
      <c r="F46" s="29"/>
      <c r="G46" s="29"/>
      <c r="H46" s="9"/>
      <c r="I46" s="68"/>
      <c r="J46" s="68"/>
      <c r="K46" s="68"/>
      <c r="L46" s="68"/>
      <c r="M46" s="53"/>
      <c r="N46" s="53"/>
      <c r="O46" s="53"/>
      <c r="P46" s="53"/>
      <c r="Q46" s="53"/>
      <c r="R46" s="53"/>
      <c r="S46" s="53"/>
      <c r="T46" s="53"/>
      <c r="U46" s="53"/>
      <c r="V46" s="53"/>
      <c r="W46" s="53"/>
      <c r="X46" s="53"/>
      <c r="Y46" s="53"/>
      <c r="Z46" s="53"/>
      <c r="AA46" s="53"/>
      <c r="AB46" s="53"/>
      <c r="AC46" s="53"/>
      <c r="AD46" s="53"/>
      <c r="AE46" s="53"/>
      <c r="AF46" s="53"/>
      <c r="AG46" s="53"/>
      <c r="AH46" s="53"/>
      <c r="AI46" s="53"/>
      <c r="AJ46" s="53"/>
      <c r="AK46" s="53"/>
      <c r="AL46" s="53"/>
      <c r="AN46" s="53"/>
    </row>
    <row r="47" spans="1:40" x14ac:dyDescent="0.25">
      <c r="A47" s="29">
        <f>SUM(A37:A44)</f>
        <v>0</v>
      </c>
      <c r="B47" s="29"/>
      <c r="C47" s="29" t="s">
        <v>55</v>
      </c>
      <c r="D47" s="29"/>
      <c r="E47" s="29"/>
      <c r="F47" s="29"/>
      <c r="G47" s="29"/>
      <c r="H47" s="9"/>
      <c r="I47" s="68"/>
      <c r="J47" s="68"/>
      <c r="K47" s="68"/>
      <c r="L47" s="68"/>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row>
    <row r="48" spans="1:40" x14ac:dyDescent="0.25">
      <c r="A48" s="29">
        <f>A45</f>
        <v>0</v>
      </c>
      <c r="B48" s="29"/>
      <c r="C48" s="29" t="s">
        <v>56</v>
      </c>
      <c r="D48" s="29"/>
      <c r="E48" s="29"/>
      <c r="F48" s="29"/>
      <c r="G48" s="29"/>
      <c r="H48" s="9"/>
      <c r="I48" s="68"/>
      <c r="J48" s="68"/>
      <c r="K48" s="68"/>
      <c r="L48" s="68"/>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row>
    <row r="49" spans="1:12" ht="15" customHeight="1" x14ac:dyDescent="0.25">
      <c r="A49" s="29">
        <f>SUM(A47:A48)</f>
        <v>0</v>
      </c>
      <c r="B49" s="29"/>
      <c r="C49" s="29" t="s">
        <v>57</v>
      </c>
      <c r="D49" s="29"/>
      <c r="E49" s="29"/>
      <c r="F49" s="29"/>
      <c r="G49" s="29"/>
      <c r="H49" s="9"/>
      <c r="I49" s="68"/>
      <c r="J49" s="68"/>
      <c r="K49" s="68"/>
      <c r="L49" s="68"/>
    </row>
    <row r="50" spans="1:12" ht="15" customHeight="1" x14ac:dyDescent="0.25">
      <c r="A50" s="29"/>
      <c r="B50" s="29"/>
      <c r="C50" s="29"/>
      <c r="D50" s="29"/>
      <c r="E50" s="29"/>
      <c r="F50" s="29"/>
      <c r="G50" s="29"/>
      <c r="H50" s="9"/>
      <c r="I50" s="68"/>
      <c r="J50" s="68"/>
      <c r="K50" s="68"/>
      <c r="L50" s="68"/>
    </row>
    <row r="51" spans="1:12" ht="15" customHeight="1" x14ac:dyDescent="0.25">
      <c r="A51" s="29"/>
      <c r="B51" s="29"/>
      <c r="C51" s="29"/>
      <c r="D51" s="29"/>
      <c r="E51" s="29"/>
      <c r="F51" s="29"/>
      <c r="G51" s="29"/>
      <c r="H51" s="9"/>
      <c r="I51" s="68"/>
      <c r="J51" s="68"/>
      <c r="K51" s="68"/>
      <c r="L51" s="68"/>
    </row>
    <row r="52" spans="1:12" ht="15" customHeight="1" x14ac:dyDescent="0.25">
      <c r="A52" s="29"/>
      <c r="B52" s="29"/>
      <c r="C52" s="29"/>
      <c r="D52" s="29"/>
      <c r="E52" s="29"/>
      <c r="F52" s="29"/>
      <c r="G52" s="29"/>
      <c r="H52" s="9"/>
      <c r="I52" s="68"/>
      <c r="J52" s="68"/>
      <c r="K52" s="68"/>
      <c r="L52" s="68"/>
    </row>
    <row r="53" spans="1:12" ht="15" customHeight="1" x14ac:dyDescent="0.25">
      <c r="A53" s="29"/>
      <c r="B53" s="29"/>
      <c r="C53" s="29"/>
      <c r="D53" s="29"/>
      <c r="E53" s="29"/>
      <c r="F53" s="29"/>
      <c r="G53" s="29"/>
      <c r="H53" s="9"/>
      <c r="I53" s="68"/>
      <c r="J53" s="68"/>
      <c r="K53" s="68"/>
      <c r="L53" s="68"/>
    </row>
    <row r="54" spans="1:12" x14ac:dyDescent="0.25">
      <c r="A54" s="1"/>
      <c r="B54" s="1"/>
      <c r="C54" s="1"/>
      <c r="D54" s="1"/>
      <c r="E54" s="1"/>
      <c r="F54" s="1"/>
      <c r="G54" s="1"/>
      <c r="H54" s="68"/>
      <c r="I54" s="68"/>
      <c r="J54" s="68"/>
      <c r="K54" s="68"/>
      <c r="L54" s="68"/>
    </row>
    <row r="55" spans="1:12" x14ac:dyDescent="0.25">
      <c r="A55" s="66"/>
      <c r="B55" s="66"/>
      <c r="C55" s="66"/>
      <c r="D55" s="66"/>
      <c r="E55" s="66"/>
      <c r="F55" s="66"/>
      <c r="G55" s="66"/>
      <c r="H55" s="67"/>
      <c r="I55" s="68"/>
      <c r="J55" s="68"/>
      <c r="K55" s="68"/>
      <c r="L55" s="68"/>
    </row>
    <row r="56" spans="1:12" x14ac:dyDescent="0.25">
      <c r="A56" s="4"/>
      <c r="B56" s="4"/>
      <c r="C56" s="4"/>
      <c r="D56" s="4"/>
      <c r="E56" s="4"/>
      <c r="F56" s="4"/>
      <c r="G56" s="4"/>
      <c r="H56" s="6"/>
      <c r="I56" s="61"/>
      <c r="J56" s="61"/>
      <c r="K56" s="61"/>
      <c r="L56" s="61"/>
    </row>
    <row r="57" spans="1:12" x14ac:dyDescent="0.25">
      <c r="A57" s="4"/>
      <c r="B57" s="4"/>
      <c r="C57" s="4"/>
      <c r="D57" s="4"/>
      <c r="E57" s="4"/>
      <c r="F57" s="4"/>
      <c r="G57" s="4"/>
      <c r="H57" s="6"/>
      <c r="I57" s="61"/>
      <c r="J57" s="61"/>
      <c r="K57" s="61"/>
      <c r="L57" s="61"/>
    </row>
  </sheetData>
  <mergeCells count="24">
    <mergeCell ref="B30:F30"/>
    <mergeCell ref="A7:F7"/>
    <mergeCell ref="B25:F25"/>
    <mergeCell ref="B26:F26"/>
    <mergeCell ref="B24:F24"/>
    <mergeCell ref="B29:F29"/>
    <mergeCell ref="A21:C21"/>
    <mergeCell ref="B23:F23"/>
    <mergeCell ref="B22:F22"/>
    <mergeCell ref="B16:F16"/>
    <mergeCell ref="B17:F17"/>
    <mergeCell ref="B27:F27"/>
    <mergeCell ref="B18:F18"/>
    <mergeCell ref="B28:F28"/>
    <mergeCell ref="A2:AM3"/>
    <mergeCell ref="AK7:AM9"/>
    <mergeCell ref="D5:F5"/>
    <mergeCell ref="B15:F15"/>
    <mergeCell ref="A9:C9"/>
    <mergeCell ref="B14:F14"/>
    <mergeCell ref="B10:F10"/>
    <mergeCell ref="B11:F11"/>
    <mergeCell ref="B12:F12"/>
    <mergeCell ref="B13:F13"/>
  </mergeCells>
  <dataValidations count="3">
    <dataValidation type="list" allowBlank="1" showInputMessage="1" showErrorMessage="1" sqref="X22:AH22 L10:L15 P22 N22 V22 I13:J13 R22 T22 V10:V15 T10:T15 R10:R15 P10:P15 AJ10:AJ18 N10:N15 J14:J15 X24:AH28 AJ24:AJ28 AJ22 H10:H15 J10:J12 H22 J22 L22 L24:L29 V24:V29 T24:T29 R24:R29 P24:P29 N24:N29 H24:H29 J24:J29 AA10:AH18 X10:Z15 X29 Z29" xr:uid="{00000000-0002-0000-0100-000000000000}">
      <formula1>$AM$5:$AM$6</formula1>
    </dataValidation>
    <dataValidation type="list" allowBlank="1" showInputMessage="1" showErrorMessage="1" sqref="AJ29 Y29 AA29:AH29" xr:uid="{00000000-0002-0000-0100-000001000000}">
      <formula1>$C$37:$C$45</formula1>
    </dataValidation>
    <dataValidation type="list" allowBlank="1" showInputMessage="1" showErrorMessage="1" sqref="H16:Z18" xr:uid="{00000000-0002-0000-0100-000002000000}">
      <formula1>"Yes, No, Not Observed"</formula1>
    </dataValidation>
  </dataValidations>
  <printOptions horizontalCentered="1"/>
  <pageMargins left="0.2" right="0.2" top="0.28999999999999998" bottom="0.32" header="0.14000000000000001" footer="0.23"/>
  <pageSetup scale="6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FD5852-327C-4810-9656-510EEC9173B9}">
  <sheetPr>
    <tabColor theme="3" tint="0.79998168889431442"/>
    <pageSetUpPr autoPageBreaks="0" fitToPage="1"/>
  </sheetPr>
  <dimension ref="A1:Q59"/>
  <sheetViews>
    <sheetView showGridLines="0" topLeftCell="A28" zoomScale="160" zoomScaleNormal="160" workbookViewId="0">
      <selection activeCell="A49" activeCellId="1" sqref="A40:E46 A49:A53"/>
    </sheetView>
  </sheetViews>
  <sheetFormatPr defaultRowHeight="15" x14ac:dyDescent="0.25"/>
  <cols>
    <col min="1" max="1" width="30.5703125" customWidth="1"/>
    <col min="2" max="2" width="6.5703125" customWidth="1"/>
    <col min="3" max="3" width="6.7109375" customWidth="1"/>
    <col min="4" max="4" width="6.85546875" customWidth="1"/>
    <col min="5" max="5" width="14" customWidth="1"/>
    <col min="6" max="6" width="9.5703125" customWidth="1"/>
    <col min="7" max="7" width="10.5703125" customWidth="1"/>
    <col min="8" max="8" width="6.140625" customWidth="1"/>
    <col min="9" max="9" width="6.42578125" customWidth="1"/>
    <col min="10" max="10" width="7.28515625" customWidth="1"/>
    <col min="11" max="11" width="11.5703125" customWidth="1"/>
    <col min="12" max="12" width="6.28515625" customWidth="1"/>
  </cols>
  <sheetData>
    <row r="1" spans="1:17" ht="91.5" customHeight="1" x14ac:dyDescent="0.4">
      <c r="A1" s="15" t="s">
        <v>58</v>
      </c>
      <c r="B1" s="141" t="s">
        <v>59</v>
      </c>
      <c r="C1" s="141"/>
      <c r="D1" s="141"/>
      <c r="E1" s="141"/>
      <c r="F1" s="141"/>
      <c r="G1" s="141"/>
      <c r="H1" s="141"/>
      <c r="I1" s="141"/>
      <c r="J1" s="141"/>
      <c r="K1" s="141"/>
      <c r="L1" s="141"/>
      <c r="M1" s="141"/>
      <c r="N1" s="141"/>
      <c r="O1" s="141"/>
      <c r="P1" s="141"/>
      <c r="Q1" s="56"/>
    </row>
    <row r="2" spans="1:17" ht="30.75" customHeight="1" x14ac:dyDescent="0.25">
      <c r="A2" s="143">
        <f>'Ventilator Audit DATA ENTRY'!B5</f>
        <v>0</v>
      </c>
      <c r="B2" s="135" t="str">
        <f>A2&amp;" "&amp;TEXT(A3,"mm/dd/yy")</f>
        <v>0 01/00/00</v>
      </c>
      <c r="C2" s="136"/>
      <c r="D2" s="136"/>
      <c r="E2" s="136"/>
      <c r="F2" s="136"/>
      <c r="G2" s="136"/>
      <c r="H2" s="136"/>
      <c r="I2" s="136"/>
      <c r="J2" s="136"/>
      <c r="K2" s="136"/>
      <c r="L2" s="136"/>
      <c r="M2" s="136"/>
      <c r="N2" s="136"/>
      <c r="O2" s="136"/>
      <c r="P2" s="136"/>
      <c r="Q2" s="57"/>
    </row>
    <row r="3" spans="1:17" x14ac:dyDescent="0.25">
      <c r="A3" s="73">
        <f>'Ventilator Audit DATA ENTRY'!B4</f>
        <v>0</v>
      </c>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44" t="s">
        <v>60</v>
      </c>
      <c r="C23" s="144"/>
      <c r="D23" s="144"/>
      <c r="E23" s="144"/>
      <c r="F23" s="144"/>
      <c r="G23" s="144"/>
      <c r="H23" s="144"/>
      <c r="I23" s="144"/>
      <c r="J23" s="144"/>
      <c r="K23" s="144"/>
      <c r="L23" s="144"/>
      <c r="M23" s="144"/>
      <c r="N23" s="144"/>
      <c r="O23" s="144"/>
      <c r="P23" s="144"/>
      <c r="Q23" s="144"/>
    </row>
    <row r="24" spans="2:17" s="74" customFormat="1" ht="23.45" customHeight="1" x14ac:dyDescent="0.25">
      <c r="C24" s="77"/>
      <c r="D24" s="132"/>
      <c r="E24" s="132"/>
      <c r="F24" s="132"/>
      <c r="G24" s="132"/>
      <c r="H24" s="132"/>
      <c r="I24" s="78"/>
      <c r="J24" s="79"/>
      <c r="K24" s="133"/>
      <c r="L24" s="133"/>
      <c r="M24" s="133"/>
      <c r="N24" s="133"/>
      <c r="O24" s="133"/>
      <c r="P24" s="133"/>
      <c r="Q24" s="76"/>
    </row>
    <row r="25" spans="2:17" s="74" customFormat="1" ht="14.25" x14ac:dyDescent="0.25">
      <c r="C25" s="97" t="s">
        <v>61</v>
      </c>
      <c r="D25" s="132" t="s">
        <v>62</v>
      </c>
      <c r="E25" s="132"/>
      <c r="F25" s="132"/>
      <c r="G25" s="132"/>
      <c r="H25" s="132"/>
      <c r="I25" s="132"/>
      <c r="J25" s="132"/>
      <c r="K25" s="132"/>
      <c r="L25" s="132"/>
      <c r="M25" s="132"/>
      <c r="N25" s="132"/>
      <c r="O25" s="132"/>
      <c r="P25" s="132"/>
      <c r="Q25" s="132"/>
    </row>
    <row r="26" spans="2:17" s="74" customFormat="1" ht="14.25" x14ac:dyDescent="0.25">
      <c r="C26" s="77" t="s">
        <v>63</v>
      </c>
      <c r="D26" s="132" t="s">
        <v>64</v>
      </c>
      <c r="E26" s="132"/>
      <c r="F26" s="132"/>
      <c r="G26" s="132"/>
      <c r="H26" s="132"/>
      <c r="I26" s="78"/>
      <c r="J26" s="80"/>
      <c r="K26" s="133"/>
      <c r="L26" s="133"/>
      <c r="M26" s="133"/>
      <c r="N26" s="133"/>
      <c r="O26" s="133"/>
      <c r="P26" s="133"/>
      <c r="Q26" s="133"/>
    </row>
    <row r="27" spans="2:17" s="74" customFormat="1" ht="14.25" x14ac:dyDescent="0.25">
      <c r="C27" s="77" t="s">
        <v>65</v>
      </c>
      <c r="D27" s="132" t="s">
        <v>66</v>
      </c>
      <c r="E27" s="132"/>
      <c r="F27" s="132"/>
      <c r="G27" s="132"/>
      <c r="H27" s="132"/>
      <c r="I27" s="132"/>
      <c r="J27" s="132"/>
      <c r="K27" s="132"/>
      <c r="L27" s="132"/>
      <c r="M27" s="132"/>
      <c r="N27" s="132"/>
      <c r="O27" s="132"/>
      <c r="P27" s="132"/>
      <c r="Q27" s="132"/>
    </row>
    <row r="28" spans="2:17" s="74" customFormat="1" ht="14.25" x14ac:dyDescent="0.25">
      <c r="C28" s="82" t="s">
        <v>67</v>
      </c>
      <c r="D28" s="132" t="s">
        <v>68</v>
      </c>
      <c r="E28" s="132"/>
      <c r="F28" s="132"/>
      <c r="G28" s="132"/>
      <c r="H28" s="132"/>
      <c r="I28" s="132"/>
      <c r="J28" s="132"/>
      <c r="K28" s="132"/>
      <c r="L28" s="132"/>
      <c r="M28" s="132"/>
      <c r="N28" s="132"/>
      <c r="O28" s="132"/>
      <c r="P28" s="132"/>
    </row>
    <row r="29" spans="2:17" s="74" customFormat="1" ht="14.25" x14ac:dyDescent="0.25">
      <c r="C29" s="80" t="s">
        <v>69</v>
      </c>
      <c r="D29" s="133" t="s">
        <v>70</v>
      </c>
      <c r="E29" s="133"/>
      <c r="F29" s="133"/>
      <c r="G29" s="133"/>
      <c r="H29" s="133"/>
      <c r="I29" s="133"/>
      <c r="J29" s="133"/>
      <c r="K29" s="133"/>
      <c r="L29" s="133"/>
      <c r="M29" s="133"/>
      <c r="N29" s="133"/>
      <c r="O29" s="133"/>
      <c r="P29" s="133"/>
      <c r="Q29" s="133"/>
    </row>
    <row r="30" spans="2:17" s="75" customFormat="1" ht="14.25" x14ac:dyDescent="0.2">
      <c r="C30" s="81" t="s">
        <v>71</v>
      </c>
      <c r="D30" s="133" t="s">
        <v>72</v>
      </c>
      <c r="E30" s="133"/>
      <c r="F30" s="133"/>
      <c r="G30" s="133"/>
      <c r="H30" s="133"/>
      <c r="I30" s="133"/>
      <c r="J30" s="133"/>
      <c r="K30" s="133"/>
      <c r="L30" s="133"/>
      <c r="M30" s="133"/>
      <c r="N30" s="133"/>
      <c r="O30" s="133"/>
      <c r="P30" s="133"/>
      <c r="Q30" s="133"/>
    </row>
    <row r="31" spans="2:17" ht="16.899999999999999" customHeight="1" x14ac:dyDescent="0.25"/>
    <row r="32" spans="2:17" ht="13.5" customHeight="1" x14ac:dyDescent="0.25"/>
    <row r="33" spans="1:14" ht="13.5" customHeight="1" x14ac:dyDescent="0.25"/>
    <row r="34" spans="1:14" ht="13.5" customHeight="1" x14ac:dyDescent="0.25"/>
    <row r="39" spans="1:14" x14ac:dyDescent="0.25">
      <c r="A39" s="29" t="s">
        <v>73</v>
      </c>
      <c r="B39" s="29"/>
      <c r="C39" s="29"/>
      <c r="D39" s="29"/>
      <c r="E39" s="29"/>
      <c r="H39" s="29"/>
      <c r="I39" s="29"/>
      <c r="J39" s="29" t="s">
        <v>74</v>
      </c>
      <c r="K39" s="29"/>
    </row>
    <row r="40" spans="1:14" ht="14.45" customHeight="1" x14ac:dyDescent="0.25">
      <c r="A40" s="134" t="s">
        <v>75</v>
      </c>
      <c r="B40" s="134"/>
      <c r="C40" s="134"/>
      <c r="D40" s="134"/>
      <c r="E40" s="134"/>
      <c r="F40" s="29"/>
      <c r="G40" s="29"/>
      <c r="H40" s="29"/>
      <c r="I40" s="30"/>
      <c r="J40" s="31"/>
      <c r="K40" s="29"/>
      <c r="L40" s="1"/>
      <c r="M40" s="1"/>
      <c r="N40" s="1"/>
    </row>
    <row r="41" spans="1:14" ht="14.45" customHeight="1" x14ac:dyDescent="0.25">
      <c r="A41" s="134" t="s">
        <v>76</v>
      </c>
      <c r="B41" s="134"/>
      <c r="C41" s="134"/>
      <c r="D41" s="134"/>
      <c r="E41" s="134"/>
      <c r="F41" s="29"/>
      <c r="G41" s="29"/>
      <c r="H41" s="29"/>
      <c r="I41" s="96" t="s">
        <v>77</v>
      </c>
      <c r="J41" s="31" t="e">
        <f>'Ventilator Audit DATA ENTRY'!AM11</f>
        <v>#DIV/0!</v>
      </c>
      <c r="K41" s="29"/>
      <c r="L41" s="1"/>
      <c r="M41" s="1"/>
      <c r="N41" s="1"/>
    </row>
    <row r="42" spans="1:14" ht="14.45" customHeight="1" x14ac:dyDescent="0.25">
      <c r="A42" s="134" t="s">
        <v>64</v>
      </c>
      <c r="B42" s="134"/>
      <c r="C42" s="134"/>
      <c r="D42" s="134"/>
      <c r="E42" s="134"/>
      <c r="F42" s="29"/>
      <c r="G42" s="29"/>
      <c r="H42" s="29"/>
      <c r="I42" s="30" t="s">
        <v>63</v>
      </c>
      <c r="J42" s="31" t="e">
        <f>'Ventilator Audit DATA ENTRY'!AM12</f>
        <v>#DIV/0!</v>
      </c>
      <c r="K42" s="29"/>
      <c r="L42" s="1"/>
      <c r="M42" s="1"/>
      <c r="N42" s="1"/>
    </row>
    <row r="43" spans="1:14" ht="14.45" customHeight="1" x14ac:dyDescent="0.25">
      <c r="A43" s="134" t="s">
        <v>78</v>
      </c>
      <c r="B43" s="134"/>
      <c r="C43" s="134"/>
      <c r="D43" s="134"/>
      <c r="E43" s="134"/>
      <c r="F43" s="29"/>
      <c r="G43" s="29"/>
      <c r="H43" s="29"/>
      <c r="I43" s="30" t="s">
        <v>65</v>
      </c>
      <c r="J43" s="31" t="e">
        <f>'Ventilator Audit DATA ENTRY'!AM11</f>
        <v>#DIV/0!</v>
      </c>
      <c r="K43" s="29"/>
      <c r="L43" s="1"/>
      <c r="M43" s="1"/>
      <c r="N43" s="1"/>
    </row>
    <row r="44" spans="1:14" ht="14.45" customHeight="1" x14ac:dyDescent="0.25">
      <c r="A44" s="134" t="s">
        <v>79</v>
      </c>
      <c r="B44" s="134"/>
      <c r="C44" s="134"/>
      <c r="D44" s="134"/>
      <c r="E44" s="134"/>
      <c r="F44" s="29"/>
      <c r="G44" s="29"/>
      <c r="H44" s="29"/>
      <c r="I44" s="30" t="s">
        <v>67</v>
      </c>
      <c r="J44" s="31" t="e">
        <f>'Ventilator Audit DATA ENTRY'!AM17</f>
        <v>#DIV/0!</v>
      </c>
      <c r="K44" s="29"/>
      <c r="L44" s="1"/>
      <c r="M44" s="1"/>
      <c r="N44" s="1"/>
    </row>
    <row r="45" spans="1:14" ht="14.45" customHeight="1" x14ac:dyDescent="0.25">
      <c r="A45" s="134" t="s">
        <v>80</v>
      </c>
      <c r="B45" s="134"/>
      <c r="C45" s="134"/>
      <c r="D45" s="134"/>
      <c r="E45" s="134"/>
      <c r="F45" s="29"/>
      <c r="G45" s="29"/>
      <c r="H45" s="29"/>
      <c r="I45" s="83" t="s">
        <v>69</v>
      </c>
      <c r="J45" s="31" t="e">
        <f>'Ventilator Audit DATA ENTRY'!AM27</f>
        <v>#DIV/0!</v>
      </c>
      <c r="K45" s="29"/>
      <c r="L45" s="1"/>
      <c r="M45" s="1"/>
      <c r="N45" s="1"/>
    </row>
    <row r="46" spans="1:14" ht="14.45" customHeight="1" x14ac:dyDescent="0.25">
      <c r="A46" s="134" t="s">
        <v>81</v>
      </c>
      <c r="B46" s="134"/>
      <c r="C46" s="134"/>
      <c r="D46" s="134"/>
      <c r="E46" s="134"/>
      <c r="F46" s="29"/>
      <c r="G46" s="29"/>
      <c r="H46" s="29"/>
      <c r="I46" s="69" t="s">
        <v>71</v>
      </c>
      <c r="J46" s="31" t="e">
        <f>'Ventilator Audit DATA ENTRY'!AM29</f>
        <v>#DIV/0!</v>
      </c>
      <c r="K46" s="29"/>
      <c r="L46" s="1"/>
      <c r="M46" s="1"/>
      <c r="N46" s="1"/>
    </row>
    <row r="47" spans="1:14" ht="14.45" customHeight="1" x14ac:dyDescent="0.25">
      <c r="A47" s="101"/>
      <c r="B47" s="101"/>
      <c r="C47" s="101"/>
      <c r="D47" s="101"/>
      <c r="E47" s="101"/>
      <c r="F47" s="29"/>
      <c r="G47" s="29"/>
      <c r="H47" s="29"/>
      <c r="I47" s="69" t="s">
        <v>82</v>
      </c>
      <c r="J47" s="31" t="e">
        <f>AVERAGE(J41:J46)</f>
        <v>#DIV/0!</v>
      </c>
      <c r="K47" s="29"/>
      <c r="L47" s="1"/>
      <c r="M47" s="1"/>
      <c r="N47" s="1"/>
    </row>
    <row r="48" spans="1:14" ht="14.45" customHeight="1" x14ac:dyDescent="0.25">
      <c r="A48" s="101"/>
      <c r="B48" s="101"/>
      <c r="C48" s="101"/>
      <c r="D48" s="101"/>
      <c r="E48" s="101"/>
      <c r="F48" s="29"/>
      <c r="G48" s="29"/>
      <c r="H48" s="29"/>
      <c r="I48" s="29"/>
      <c r="J48" s="29"/>
      <c r="K48" s="29"/>
      <c r="L48" s="1"/>
      <c r="M48" s="1"/>
      <c r="N48" s="1"/>
    </row>
    <row r="49" spans="1:14" ht="14.45" customHeight="1" x14ac:dyDescent="0.25">
      <c r="A49" s="131" t="s">
        <v>83</v>
      </c>
      <c r="B49" s="131"/>
      <c r="C49" s="131"/>
      <c r="D49" s="131"/>
      <c r="E49" s="131"/>
      <c r="F49" s="131"/>
      <c r="G49" s="84"/>
      <c r="H49" s="29"/>
      <c r="I49" s="29"/>
      <c r="J49" s="29"/>
      <c r="K49" s="29"/>
      <c r="L49" s="1"/>
      <c r="M49" s="1"/>
      <c r="N49" s="1"/>
    </row>
    <row r="50" spans="1:14" ht="14.45" customHeight="1" x14ac:dyDescent="0.25">
      <c r="A50" s="131" t="s">
        <v>84</v>
      </c>
      <c r="B50" s="131"/>
      <c r="C50" s="131"/>
      <c r="D50" s="131"/>
      <c r="E50" s="131"/>
      <c r="F50" s="131"/>
      <c r="G50" s="131"/>
      <c r="H50" s="29"/>
      <c r="I50" s="29"/>
      <c r="J50" s="29"/>
      <c r="K50" s="29"/>
      <c r="L50" s="1"/>
      <c r="M50" s="1"/>
      <c r="N50" s="1"/>
    </row>
    <row r="51" spans="1:14" ht="14.45" customHeight="1" x14ac:dyDescent="0.25">
      <c r="A51" s="131" t="s">
        <v>85</v>
      </c>
      <c r="B51" s="131"/>
      <c r="C51" s="131"/>
      <c r="D51" s="131"/>
      <c r="E51" s="131"/>
      <c r="F51" s="131"/>
      <c r="G51" s="131"/>
      <c r="H51" s="29"/>
      <c r="I51" s="29"/>
      <c r="J51" s="29"/>
      <c r="K51" s="29"/>
      <c r="L51" s="1"/>
      <c r="M51" s="1"/>
      <c r="N51" s="1"/>
    </row>
    <row r="52" spans="1:14" ht="14.45" customHeight="1" x14ac:dyDescent="0.25">
      <c r="A52" s="131" t="s">
        <v>86</v>
      </c>
      <c r="B52" s="131"/>
      <c r="C52" s="131"/>
      <c r="D52" s="131"/>
      <c r="E52" s="131"/>
      <c r="F52" s="131"/>
      <c r="G52" s="131"/>
      <c r="H52" s="29"/>
      <c r="I52" s="29"/>
      <c r="J52" s="29"/>
      <c r="K52" s="29"/>
      <c r="L52" s="1"/>
      <c r="M52" s="1"/>
      <c r="N52" s="1"/>
    </row>
    <row r="53" spans="1:14" ht="14.45" customHeight="1" x14ac:dyDescent="0.25">
      <c r="A53" s="131" t="s">
        <v>72</v>
      </c>
      <c r="B53" s="131"/>
      <c r="C53" s="131"/>
      <c r="D53" s="131"/>
      <c r="E53" s="131"/>
      <c r="F53" s="131"/>
      <c r="G53" s="131"/>
      <c r="H53" s="1"/>
      <c r="K53" s="1"/>
      <c r="L53" s="1"/>
      <c r="M53" s="1"/>
      <c r="N53" s="1"/>
    </row>
    <row r="54" spans="1:14" x14ac:dyDescent="0.25">
      <c r="A54" s="29"/>
      <c r="B54" s="29"/>
      <c r="C54" s="29"/>
      <c r="D54" s="29"/>
      <c r="E54" s="29"/>
      <c r="F54" s="29"/>
      <c r="G54" s="29"/>
      <c r="H54" s="1"/>
      <c r="K54" s="1"/>
      <c r="L54" s="1"/>
      <c r="M54" s="1"/>
      <c r="N54" s="1"/>
    </row>
    <row r="55" spans="1:14" ht="14.45" customHeight="1" x14ac:dyDescent="0.25">
      <c r="A55" s="29"/>
      <c r="B55" s="29"/>
      <c r="C55" s="29"/>
      <c r="D55" s="29"/>
      <c r="E55" s="29"/>
      <c r="F55" s="29"/>
      <c r="G55" s="29"/>
      <c r="H55" s="1"/>
      <c r="K55" s="1"/>
      <c r="L55" s="1"/>
      <c r="M55" s="1"/>
      <c r="N55" s="1"/>
    </row>
    <row r="56" spans="1:14" ht="14.45" customHeight="1" x14ac:dyDescent="0.25">
      <c r="A56" s="29"/>
      <c r="B56" s="29"/>
      <c r="C56" s="29"/>
      <c r="D56" s="29"/>
      <c r="E56" s="29"/>
      <c r="F56" s="29"/>
      <c r="G56" s="29"/>
      <c r="H56" s="1"/>
      <c r="K56" s="1"/>
      <c r="L56" s="1"/>
      <c r="M56" s="1"/>
      <c r="N56" s="1"/>
    </row>
    <row r="57" spans="1:14" ht="14.45" customHeight="1" x14ac:dyDescent="0.25">
      <c r="A57" s="1"/>
      <c r="B57" s="1"/>
      <c r="C57" s="1"/>
      <c r="D57" s="1"/>
      <c r="E57" s="1"/>
      <c r="F57" s="1"/>
      <c r="G57" s="1"/>
      <c r="H57" s="1"/>
      <c r="K57" s="1"/>
      <c r="L57" s="1"/>
      <c r="M57" s="1"/>
      <c r="N57" s="1"/>
    </row>
    <row r="58" spans="1:14" ht="14.45" customHeight="1" x14ac:dyDescent="0.25">
      <c r="A58" s="1"/>
      <c r="B58" s="1"/>
      <c r="C58" s="1"/>
      <c r="D58" s="1"/>
      <c r="E58" s="1"/>
      <c r="F58" s="1"/>
      <c r="G58" s="1"/>
      <c r="H58" s="1"/>
      <c r="K58" s="1"/>
      <c r="L58" s="1"/>
      <c r="M58" s="1"/>
      <c r="N58" s="1"/>
    </row>
    <row r="59" spans="1:14" x14ac:dyDescent="0.25">
      <c r="A59" s="1"/>
      <c r="B59" s="1"/>
      <c r="C59" s="1"/>
      <c r="D59" s="1"/>
      <c r="E59" s="1"/>
      <c r="F59" s="1"/>
      <c r="G59" s="1"/>
      <c r="H59" s="1"/>
      <c r="K59" s="1"/>
      <c r="L59" s="1"/>
      <c r="M59" s="1"/>
      <c r="N59" s="1"/>
    </row>
  </sheetData>
  <mergeCells count="24">
    <mergeCell ref="A41:E41"/>
    <mergeCell ref="D26:H26"/>
    <mergeCell ref="K26:Q26"/>
    <mergeCell ref="B1:P1"/>
    <mergeCell ref="B2:P2"/>
    <mergeCell ref="B23:Q23"/>
    <mergeCell ref="D24:H24"/>
    <mergeCell ref="K24:P24"/>
    <mergeCell ref="A50:G50"/>
    <mergeCell ref="A51:G51"/>
    <mergeCell ref="A52:G52"/>
    <mergeCell ref="A53:G53"/>
    <mergeCell ref="D25:Q25"/>
    <mergeCell ref="D27:Q27"/>
    <mergeCell ref="D28:P28"/>
    <mergeCell ref="D29:Q29"/>
    <mergeCell ref="D30:Q30"/>
    <mergeCell ref="A42:E42"/>
    <mergeCell ref="A43:E43"/>
    <mergeCell ref="A44:E44"/>
    <mergeCell ref="A45:E45"/>
    <mergeCell ref="A46:E46"/>
    <mergeCell ref="A49:F49"/>
    <mergeCell ref="A40:E40"/>
  </mergeCells>
  <printOptions horizontalCentered="1" verticalCentered="1"/>
  <pageMargins left="0.25" right="0.17" top="0.38" bottom="0.17" header="0.17" footer="0.2"/>
  <pageSetup scale="93"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pageSetUpPr autoPageBreaks="0" fitToPage="1"/>
  </sheetPr>
  <dimension ref="A1:R89"/>
  <sheetViews>
    <sheetView showGridLines="0" topLeftCell="A25" zoomScale="90" zoomScaleNormal="90" workbookViewId="0">
      <selection activeCell="A49" activeCellId="1" sqref="A40:E46 A49:A53"/>
    </sheetView>
  </sheetViews>
  <sheetFormatPr defaultRowHeight="15" x14ac:dyDescent="0.25"/>
  <cols>
    <col min="1" max="1" width="30.5703125" customWidth="1"/>
    <col min="2" max="2" width="6.5703125" customWidth="1"/>
    <col min="3" max="3" width="6.7109375" customWidth="1"/>
    <col min="4" max="4" width="6.85546875" customWidth="1"/>
    <col min="5" max="5" width="14" customWidth="1"/>
    <col min="6" max="6" width="9.5703125" customWidth="1"/>
    <col min="7" max="7" width="10.5703125" customWidth="1"/>
    <col min="8" max="8" width="6.140625" customWidth="1"/>
    <col min="9" max="9" width="6.42578125" customWidth="1"/>
    <col min="10" max="10" width="7.28515625" customWidth="1"/>
    <col min="11" max="11" width="11.5703125" customWidth="1"/>
    <col min="12" max="12" width="6.28515625" customWidth="1"/>
  </cols>
  <sheetData>
    <row r="1" spans="1:17" ht="91.5" customHeight="1" x14ac:dyDescent="0.4">
      <c r="A1" s="15" t="s">
        <v>58</v>
      </c>
      <c r="B1" s="141" t="s">
        <v>87</v>
      </c>
      <c r="C1" s="141"/>
      <c r="D1" s="141"/>
      <c r="E1" s="141"/>
      <c r="F1" s="141"/>
      <c r="G1" s="141"/>
      <c r="H1" s="141"/>
      <c r="I1" s="141"/>
      <c r="J1" s="141"/>
      <c r="K1" s="141"/>
      <c r="L1" s="141"/>
      <c r="M1" s="141"/>
      <c r="N1" s="141"/>
      <c r="O1" s="141"/>
      <c r="P1" s="141"/>
      <c r="Q1" s="56"/>
    </row>
    <row r="2" spans="1:17" ht="30.75" customHeight="1" x14ac:dyDescent="0.25">
      <c r="A2" s="143">
        <f>'Ventilator Audit DATA ENTRY'!B5</f>
        <v>0</v>
      </c>
      <c r="B2" s="135" t="str">
        <f>A2&amp;" "&amp;TEXT(A3,"mm/dd/yy")</f>
        <v>0 01/00/00</v>
      </c>
      <c r="C2" s="136"/>
      <c r="D2" s="136"/>
      <c r="E2" s="136"/>
      <c r="F2" s="136"/>
      <c r="G2" s="136"/>
      <c r="H2" s="136"/>
      <c r="I2" s="136"/>
      <c r="J2" s="136"/>
      <c r="K2" s="136"/>
      <c r="L2" s="136"/>
      <c r="M2" s="136"/>
      <c r="N2" s="136"/>
      <c r="O2" s="136"/>
      <c r="P2" s="136"/>
      <c r="Q2" s="57"/>
    </row>
    <row r="3" spans="1:17" x14ac:dyDescent="0.25">
      <c r="A3" s="73">
        <f>'Ventilator Audit DATA ENTRY'!B4</f>
        <v>0</v>
      </c>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8" ht="16.5" customHeight="1" x14ac:dyDescent="0.25"/>
    <row r="18" spans="2:18" ht="16.5" customHeight="1" x14ac:dyDescent="0.25"/>
    <row r="19" spans="2:18" ht="16.5" customHeight="1" x14ac:dyDescent="0.25"/>
    <row r="20" spans="2:18" ht="19.5" customHeight="1" x14ac:dyDescent="0.25"/>
    <row r="21" spans="2:18" ht="21" customHeight="1" x14ac:dyDescent="0.25"/>
    <row r="22" spans="2:18" ht="3" customHeight="1" x14ac:dyDescent="0.25"/>
    <row r="23" spans="2:18" ht="34.5" customHeight="1" x14ac:dyDescent="0.25">
      <c r="B23" s="144" t="s">
        <v>60</v>
      </c>
      <c r="C23" s="144"/>
      <c r="D23" s="144"/>
      <c r="E23" s="144"/>
      <c r="F23" s="144"/>
      <c r="G23" s="144"/>
      <c r="H23" s="144"/>
      <c r="I23" s="144"/>
      <c r="J23" s="144"/>
      <c r="K23" s="144"/>
      <c r="L23" s="144"/>
      <c r="M23" s="144"/>
      <c r="N23" s="144"/>
      <c r="O23" s="144"/>
      <c r="P23" s="144"/>
      <c r="Q23" s="144"/>
    </row>
    <row r="24" spans="2:18" s="74" customFormat="1" ht="23.45" customHeight="1" x14ac:dyDescent="0.25">
      <c r="C24" s="77">
        <v>1</v>
      </c>
      <c r="D24" s="132" t="s">
        <v>88</v>
      </c>
      <c r="E24" s="132"/>
      <c r="F24" s="132"/>
      <c r="G24" s="132"/>
      <c r="H24" s="132"/>
      <c r="I24" s="78"/>
      <c r="J24" s="79">
        <v>10</v>
      </c>
      <c r="K24" s="133" t="s">
        <v>89</v>
      </c>
      <c r="L24" s="133"/>
      <c r="M24" s="133"/>
      <c r="N24" s="133"/>
      <c r="O24" s="133"/>
      <c r="P24" s="133"/>
      <c r="Q24" s="76"/>
    </row>
    <row r="25" spans="2:18" s="74" customFormat="1" ht="26.45" customHeight="1" x14ac:dyDescent="0.25">
      <c r="C25" s="77">
        <v>2</v>
      </c>
      <c r="D25" s="132" t="s">
        <v>90</v>
      </c>
      <c r="E25" s="132"/>
      <c r="F25" s="132"/>
      <c r="G25" s="132"/>
      <c r="H25" s="132"/>
      <c r="I25" s="78"/>
      <c r="J25" s="80">
        <v>11</v>
      </c>
      <c r="K25" s="133" t="s">
        <v>84</v>
      </c>
      <c r="L25" s="133"/>
      <c r="M25" s="133"/>
      <c r="N25" s="133"/>
      <c r="O25" s="133"/>
      <c r="P25" s="133"/>
      <c r="Q25" s="133"/>
    </row>
    <row r="26" spans="2:18" s="74" customFormat="1" ht="29.45" customHeight="1" x14ac:dyDescent="0.25">
      <c r="C26" s="77">
        <v>3</v>
      </c>
      <c r="D26" s="132" t="s">
        <v>64</v>
      </c>
      <c r="E26" s="132"/>
      <c r="F26" s="132"/>
      <c r="G26" s="132"/>
      <c r="H26" s="132"/>
      <c r="I26" s="78"/>
      <c r="J26" s="80">
        <v>12</v>
      </c>
      <c r="K26" s="133" t="s">
        <v>85</v>
      </c>
      <c r="L26" s="133"/>
      <c r="M26" s="133"/>
      <c r="N26" s="133"/>
      <c r="O26" s="133"/>
      <c r="P26" s="133"/>
      <c r="Q26" s="133"/>
    </row>
    <row r="27" spans="2:18" s="74" customFormat="1" ht="24.6" customHeight="1" x14ac:dyDescent="0.25">
      <c r="C27" s="77">
        <v>4</v>
      </c>
      <c r="D27" s="132" t="s">
        <v>91</v>
      </c>
      <c r="E27" s="132"/>
      <c r="F27" s="132"/>
      <c r="G27" s="132"/>
      <c r="H27" s="132"/>
      <c r="I27" s="78"/>
      <c r="J27" s="80">
        <v>13</v>
      </c>
      <c r="K27" s="133" t="s">
        <v>86</v>
      </c>
      <c r="L27" s="133"/>
      <c r="M27" s="133"/>
      <c r="N27" s="133"/>
      <c r="O27" s="133"/>
      <c r="P27" s="133"/>
      <c r="Q27" s="133"/>
    </row>
    <row r="28" spans="2:18" s="74" customFormat="1" ht="30.6" customHeight="1" x14ac:dyDescent="0.25">
      <c r="C28" s="77">
        <v>5</v>
      </c>
      <c r="D28" s="132" t="s">
        <v>79</v>
      </c>
      <c r="E28" s="132"/>
      <c r="F28" s="132"/>
      <c r="G28" s="132"/>
      <c r="H28" s="132"/>
      <c r="I28" s="78"/>
      <c r="J28" s="80">
        <v>14</v>
      </c>
      <c r="K28" s="133" t="s">
        <v>70</v>
      </c>
      <c r="L28" s="133"/>
      <c r="M28" s="133"/>
      <c r="N28" s="133"/>
      <c r="O28" s="133"/>
      <c r="P28" s="133"/>
      <c r="Q28" s="133"/>
    </row>
    <row r="29" spans="2:18" s="74" customFormat="1" ht="25.15" customHeight="1" x14ac:dyDescent="0.25">
      <c r="C29" s="77">
        <v>6</v>
      </c>
      <c r="D29" s="132" t="s">
        <v>80</v>
      </c>
      <c r="E29" s="132"/>
      <c r="F29" s="132"/>
      <c r="G29" s="132"/>
      <c r="H29" s="132"/>
      <c r="I29" s="78"/>
      <c r="J29" s="98">
        <v>15</v>
      </c>
      <c r="K29" s="133" t="s">
        <v>92</v>
      </c>
      <c r="L29" s="133"/>
      <c r="M29" s="133"/>
      <c r="N29" s="133"/>
      <c r="O29" s="133"/>
      <c r="P29" s="133"/>
      <c r="Q29" s="133"/>
    </row>
    <row r="30" spans="2:18" s="75" customFormat="1" ht="28.5" customHeight="1" x14ac:dyDescent="0.2">
      <c r="C30" s="82">
        <v>7</v>
      </c>
      <c r="D30" s="132" t="s">
        <v>81</v>
      </c>
      <c r="E30" s="132"/>
      <c r="F30" s="132"/>
      <c r="G30" s="132"/>
      <c r="H30" s="132"/>
      <c r="I30" s="81"/>
      <c r="J30" s="81">
        <v>16</v>
      </c>
      <c r="K30" s="133" t="s">
        <v>93</v>
      </c>
      <c r="L30" s="133"/>
      <c r="M30" s="133"/>
      <c r="N30" s="133"/>
      <c r="O30" s="133"/>
      <c r="P30" s="133"/>
      <c r="Q30" s="133"/>
    </row>
    <row r="31" spans="2:18" ht="31.15" customHeight="1" x14ac:dyDescent="0.25">
      <c r="C31" s="82">
        <v>8</v>
      </c>
      <c r="D31" s="132" t="s">
        <v>94</v>
      </c>
      <c r="E31" s="132"/>
      <c r="F31" s="132"/>
      <c r="G31" s="132"/>
      <c r="H31" s="132"/>
    </row>
    <row r="32" spans="2:18" ht="25.9" customHeight="1" x14ac:dyDescent="0.25">
      <c r="C32" s="82">
        <v>9</v>
      </c>
      <c r="D32" s="132" t="s">
        <v>62</v>
      </c>
      <c r="E32" s="132"/>
      <c r="F32" s="132"/>
      <c r="G32" s="132"/>
      <c r="H32" s="132"/>
    </row>
    <row r="33" spans="1:11" ht="13.5" customHeight="1" x14ac:dyDescent="0.25"/>
    <row r="34" spans="1:11" ht="13.5" customHeight="1" x14ac:dyDescent="0.25">
      <c r="J34" s="1"/>
      <c r="K34" s="1"/>
    </row>
    <row r="35" spans="1:11" x14ac:dyDescent="0.25">
      <c r="H35" s="1"/>
      <c r="I35" s="1"/>
      <c r="J35" s="1"/>
      <c r="K35" s="1"/>
    </row>
    <row r="36" spans="1:11" x14ac:dyDescent="0.25">
      <c r="H36" s="1"/>
      <c r="I36" s="1"/>
      <c r="J36" s="1"/>
      <c r="K36" s="1"/>
    </row>
    <row r="37" spans="1:11" x14ac:dyDescent="0.25">
      <c r="H37" s="1"/>
      <c r="I37" s="1"/>
      <c r="J37" s="1"/>
      <c r="K37" s="1"/>
    </row>
    <row r="38" spans="1:11" x14ac:dyDescent="0.25">
      <c r="H38" s="1"/>
      <c r="I38" s="1"/>
      <c r="J38" s="29" t="s">
        <v>74</v>
      </c>
      <c r="K38" s="1"/>
    </row>
    <row r="39" spans="1:11" x14ac:dyDescent="0.25">
      <c r="A39" s="29" t="s">
        <v>73</v>
      </c>
      <c r="B39" s="29"/>
      <c r="C39" s="29"/>
      <c r="D39" s="29"/>
      <c r="E39" s="29"/>
      <c r="H39" s="29"/>
      <c r="I39" s="29"/>
      <c r="J39" s="31" t="e">
        <f>'Ventilator Audit DATA ENTRY'!AM10</f>
        <v>#DIV/0!</v>
      </c>
      <c r="K39" s="1"/>
    </row>
    <row r="40" spans="1:11" ht="14.45" customHeight="1" x14ac:dyDescent="0.25">
      <c r="A40" s="134" t="s">
        <v>75</v>
      </c>
      <c r="B40" s="134"/>
      <c r="C40" s="134"/>
      <c r="D40" s="134"/>
      <c r="E40" s="134"/>
      <c r="F40" s="29"/>
      <c r="G40" s="29"/>
      <c r="H40" s="29"/>
      <c r="I40" s="30">
        <v>1</v>
      </c>
      <c r="J40" s="31" t="e">
        <f>'Ventilator Audit DATA ENTRY'!AM11</f>
        <v>#DIV/0!</v>
      </c>
      <c r="K40" s="1"/>
    </row>
    <row r="41" spans="1:11" ht="14.45" customHeight="1" x14ac:dyDescent="0.25">
      <c r="A41" s="134" t="s">
        <v>76</v>
      </c>
      <c r="B41" s="134"/>
      <c r="C41" s="134"/>
      <c r="D41" s="134"/>
      <c r="E41" s="134"/>
      <c r="F41" s="29"/>
      <c r="G41" s="29"/>
      <c r="H41" s="29"/>
      <c r="I41" s="30">
        <v>2</v>
      </c>
      <c r="J41" s="31" t="e">
        <f>'Ventilator Audit DATA ENTRY'!AM12</f>
        <v>#DIV/0!</v>
      </c>
      <c r="K41" s="1"/>
    </row>
    <row r="42" spans="1:11" ht="14.45" customHeight="1" x14ac:dyDescent="0.25">
      <c r="A42" s="134" t="s">
        <v>64</v>
      </c>
      <c r="B42" s="134"/>
      <c r="C42" s="134"/>
      <c r="D42" s="134"/>
      <c r="E42" s="134"/>
      <c r="F42" s="29"/>
      <c r="G42" s="29"/>
      <c r="H42" s="29"/>
      <c r="I42" s="30">
        <v>3</v>
      </c>
      <c r="J42" s="31" t="e">
        <f>'Ventilator Audit DATA ENTRY'!AM13</f>
        <v>#DIV/0!</v>
      </c>
      <c r="K42" s="1"/>
    </row>
    <row r="43" spans="1:11" ht="14.45" customHeight="1" x14ac:dyDescent="0.25">
      <c r="A43" s="134" t="s">
        <v>78</v>
      </c>
      <c r="B43" s="134"/>
      <c r="C43" s="134"/>
      <c r="D43" s="134"/>
      <c r="E43" s="134"/>
      <c r="F43" s="29"/>
      <c r="G43" s="29"/>
      <c r="H43" s="29"/>
      <c r="I43" s="30">
        <v>4</v>
      </c>
      <c r="J43" s="31" t="e">
        <f>'Ventilator Audit DATA ENTRY'!AM14</f>
        <v>#DIV/0!</v>
      </c>
      <c r="K43" s="1"/>
    </row>
    <row r="44" spans="1:11" ht="14.45" customHeight="1" x14ac:dyDescent="0.25">
      <c r="A44" s="134" t="s">
        <v>79</v>
      </c>
      <c r="B44" s="134"/>
      <c r="C44" s="134"/>
      <c r="D44" s="134"/>
      <c r="E44" s="134"/>
      <c r="F44" s="29"/>
      <c r="G44" s="29"/>
      <c r="H44" s="29"/>
      <c r="I44" s="30">
        <v>5</v>
      </c>
      <c r="J44" s="31" t="e">
        <f>'Ventilator Audit DATA ENTRY'!AM15</f>
        <v>#DIV/0!</v>
      </c>
      <c r="K44" s="1"/>
    </row>
    <row r="45" spans="1:11" ht="14.45" customHeight="1" x14ac:dyDescent="0.25">
      <c r="A45" s="134" t="s">
        <v>80</v>
      </c>
      <c r="B45" s="134"/>
      <c r="C45" s="134"/>
      <c r="D45" s="134"/>
      <c r="E45" s="134"/>
      <c r="F45" s="29"/>
      <c r="G45" s="29"/>
      <c r="H45" s="29"/>
      <c r="I45" s="30">
        <v>6</v>
      </c>
      <c r="J45" s="31" t="e">
        <f>'Ventilator Audit DATA ENTRY'!AM16</f>
        <v>#DIV/0!</v>
      </c>
      <c r="K45" s="1"/>
    </row>
    <row r="46" spans="1:11" ht="14.45" customHeight="1" x14ac:dyDescent="0.25">
      <c r="A46" s="134" t="s">
        <v>81</v>
      </c>
      <c r="B46" s="134"/>
      <c r="C46" s="134"/>
      <c r="D46" s="134"/>
      <c r="E46" s="134"/>
      <c r="F46" s="29"/>
      <c r="G46" s="29"/>
      <c r="H46" s="29"/>
      <c r="I46" s="30">
        <v>7</v>
      </c>
      <c r="J46" s="31" t="e">
        <f>'Ventilator Audit DATA ENTRY'!AM17</f>
        <v>#DIV/0!</v>
      </c>
      <c r="K46" s="1"/>
    </row>
    <row r="47" spans="1:11" ht="14.45" customHeight="1" x14ac:dyDescent="0.25">
      <c r="A47" s="101"/>
      <c r="B47" s="101"/>
      <c r="C47" s="101"/>
      <c r="D47" s="101"/>
      <c r="E47" s="101"/>
      <c r="F47" s="29"/>
      <c r="G47" s="29"/>
      <c r="H47" s="29"/>
      <c r="I47" s="30">
        <v>8</v>
      </c>
      <c r="J47" s="31" t="e">
        <f>'Ventilator Audit DATA ENTRY'!AM18</f>
        <v>#DIV/0!</v>
      </c>
      <c r="K47" s="1"/>
    </row>
    <row r="48" spans="1:11" ht="14.45" customHeight="1" x14ac:dyDescent="0.25">
      <c r="A48" s="101"/>
      <c r="B48" s="101"/>
      <c r="C48" s="101"/>
      <c r="D48" s="101"/>
      <c r="E48" s="101"/>
      <c r="F48" s="29"/>
      <c r="G48" s="29"/>
      <c r="H48" s="29"/>
      <c r="I48" s="96">
        <v>9</v>
      </c>
      <c r="J48" s="31" t="e">
        <f>'Ventilator Audit DATA ENTRY'!AM20</f>
        <v>#DIV/0!</v>
      </c>
      <c r="K48" s="1"/>
    </row>
    <row r="49" spans="1:11" ht="14.45" customHeight="1" x14ac:dyDescent="0.25">
      <c r="A49" s="131" t="s">
        <v>89</v>
      </c>
      <c r="B49" s="131"/>
      <c r="C49" s="131"/>
      <c r="D49" s="131"/>
      <c r="E49" s="131"/>
      <c r="F49" s="131"/>
      <c r="G49" s="84"/>
      <c r="H49" s="29"/>
      <c r="I49" s="30" t="s">
        <v>82</v>
      </c>
      <c r="J49" s="31" t="e">
        <f>'Ventilator Audit DATA ENTRY'!AM22</f>
        <v>#DIV/0!</v>
      </c>
      <c r="K49" s="1"/>
    </row>
    <row r="50" spans="1:11" ht="14.45" customHeight="1" x14ac:dyDescent="0.25">
      <c r="A50" s="131" t="s">
        <v>84</v>
      </c>
      <c r="B50" s="131"/>
      <c r="C50" s="131"/>
      <c r="D50" s="131"/>
      <c r="E50" s="131"/>
      <c r="F50" s="131"/>
      <c r="G50" s="131"/>
      <c r="H50" s="29"/>
      <c r="I50" s="69">
        <v>9</v>
      </c>
      <c r="J50" s="31" t="e">
        <f>'Ventilator Audit DATA ENTRY'!AM24</f>
        <v>#DIV/0!</v>
      </c>
      <c r="K50" s="1"/>
    </row>
    <row r="51" spans="1:11" ht="14.45" customHeight="1" x14ac:dyDescent="0.25">
      <c r="A51" s="131" t="s">
        <v>85</v>
      </c>
      <c r="B51" s="131"/>
      <c r="C51" s="131"/>
      <c r="D51" s="131"/>
      <c r="E51" s="131"/>
      <c r="F51" s="131"/>
      <c r="G51" s="131"/>
      <c r="H51" s="29"/>
      <c r="I51" s="69">
        <v>10</v>
      </c>
      <c r="J51" s="31" t="e">
        <f>'Ventilator Audit DATA ENTRY'!AM25</f>
        <v>#DIV/0!</v>
      </c>
      <c r="K51" s="1"/>
    </row>
    <row r="52" spans="1:11" ht="14.45" customHeight="1" x14ac:dyDescent="0.25">
      <c r="A52" s="131" t="s">
        <v>86</v>
      </c>
      <c r="B52" s="131"/>
      <c r="C52" s="131"/>
      <c r="D52" s="131"/>
      <c r="E52" s="131"/>
      <c r="F52" s="131"/>
      <c r="G52" s="131"/>
      <c r="H52" s="29"/>
      <c r="I52" s="69">
        <v>11</v>
      </c>
      <c r="J52" s="31" t="e">
        <f>'Ventilator Audit DATA ENTRY'!AM26</f>
        <v>#DIV/0!</v>
      </c>
      <c r="K52" s="1"/>
    </row>
    <row r="53" spans="1:11" ht="14.45" customHeight="1" x14ac:dyDescent="0.25">
      <c r="A53" s="131" t="s">
        <v>93</v>
      </c>
      <c r="B53" s="131"/>
      <c r="C53" s="131"/>
      <c r="D53" s="131"/>
      <c r="E53" s="131"/>
      <c r="F53" s="131"/>
      <c r="G53" s="131"/>
      <c r="H53" s="29"/>
      <c r="I53" s="69">
        <v>12</v>
      </c>
      <c r="J53" s="31" t="e">
        <f>'Ventilator Audit DATA ENTRY'!AM27</f>
        <v>#DIV/0!</v>
      </c>
      <c r="K53" s="1"/>
    </row>
    <row r="54" spans="1:11" x14ac:dyDescent="0.25">
      <c r="A54" s="29"/>
      <c r="B54" s="29"/>
      <c r="C54" s="29"/>
      <c r="D54" s="29"/>
      <c r="E54" s="29"/>
      <c r="F54" s="29"/>
      <c r="G54" s="29"/>
      <c r="H54" s="29"/>
      <c r="I54" s="83">
        <v>13</v>
      </c>
      <c r="J54" s="31" t="e">
        <f>'Ventilator Audit DATA ENTRY'!AM28</f>
        <v>#DIV/0!</v>
      </c>
      <c r="K54" s="1"/>
    </row>
    <row r="55" spans="1:11" ht="14.45" customHeight="1" x14ac:dyDescent="0.25">
      <c r="H55" s="29"/>
      <c r="I55" s="83">
        <v>14</v>
      </c>
      <c r="J55" s="31" t="e">
        <f>'Ventilator Audit DATA ENTRY'!AM29</f>
        <v>#DIV/0!</v>
      </c>
    </row>
    <row r="56" spans="1:11" ht="14.45" customHeight="1" x14ac:dyDescent="0.25">
      <c r="H56" s="29"/>
      <c r="I56" s="69">
        <v>15</v>
      </c>
      <c r="J56" s="31" t="e">
        <f>'Ventilator Audit DATA ENTRY'!AM32</f>
        <v>#DIV/0!</v>
      </c>
    </row>
    <row r="57" spans="1:11" ht="14.45" customHeight="1" x14ac:dyDescent="0.25">
      <c r="H57" s="29"/>
      <c r="I57" s="69" t="s">
        <v>82</v>
      </c>
      <c r="J57" s="29"/>
    </row>
    <row r="58" spans="1:11" ht="14.45" customHeight="1" x14ac:dyDescent="0.25">
      <c r="H58" s="29"/>
      <c r="I58" s="29"/>
      <c r="J58" s="1"/>
    </row>
    <row r="59" spans="1:11" x14ac:dyDescent="0.25">
      <c r="H59" s="1"/>
      <c r="I59" s="1"/>
      <c r="J59" s="1"/>
    </row>
    <row r="60" spans="1:11" x14ac:dyDescent="0.25">
      <c r="H60" s="1"/>
      <c r="I60" s="1"/>
      <c r="J60" s="1"/>
    </row>
    <row r="61" spans="1:11" x14ac:dyDescent="0.25">
      <c r="H61" s="1"/>
      <c r="I61" s="1"/>
      <c r="J61" s="1"/>
    </row>
    <row r="62" spans="1:11" x14ac:dyDescent="0.25">
      <c r="H62" s="1"/>
      <c r="I62" s="1"/>
      <c r="J62" s="1"/>
    </row>
    <row r="63" spans="1:11" x14ac:dyDescent="0.25">
      <c r="H63" s="1"/>
      <c r="I63" s="1"/>
      <c r="J63" s="1"/>
    </row>
    <row r="64" spans="1:11" x14ac:dyDescent="0.25">
      <c r="H64" s="1"/>
      <c r="I64" s="1"/>
      <c r="J64" s="1"/>
    </row>
    <row r="65" spans="8:10" x14ac:dyDescent="0.25">
      <c r="H65" s="1"/>
      <c r="I65" s="1"/>
      <c r="J65" s="1"/>
    </row>
    <row r="66" spans="8:10" x14ac:dyDescent="0.25">
      <c r="H66" s="1"/>
      <c r="I66" s="1"/>
      <c r="J66" s="1"/>
    </row>
    <row r="67" spans="8:10" x14ac:dyDescent="0.25">
      <c r="H67" s="1"/>
      <c r="I67" s="1"/>
      <c r="J67" s="1"/>
    </row>
    <row r="68" spans="8:10" x14ac:dyDescent="0.25">
      <c r="H68" s="1"/>
      <c r="I68" s="1"/>
      <c r="J68" s="1"/>
    </row>
    <row r="69" spans="8:10" x14ac:dyDescent="0.25">
      <c r="H69" s="1"/>
      <c r="I69" s="1"/>
      <c r="J69" s="1"/>
    </row>
    <row r="70" spans="8:10" x14ac:dyDescent="0.25">
      <c r="H70" s="1"/>
      <c r="I70" s="1"/>
      <c r="J70" s="1"/>
    </row>
    <row r="71" spans="8:10" x14ac:dyDescent="0.25">
      <c r="H71" s="1"/>
      <c r="I71" s="1"/>
      <c r="J71" s="1"/>
    </row>
    <row r="72" spans="8:10" x14ac:dyDescent="0.25">
      <c r="H72" s="1"/>
      <c r="I72" s="1"/>
      <c r="J72" s="1"/>
    </row>
    <row r="73" spans="8:10" x14ac:dyDescent="0.25">
      <c r="H73" s="1"/>
      <c r="I73" s="1"/>
      <c r="J73" s="1"/>
    </row>
    <row r="74" spans="8:10" x14ac:dyDescent="0.25">
      <c r="H74" s="1"/>
      <c r="I74" s="1"/>
      <c r="J74" s="1"/>
    </row>
    <row r="75" spans="8:10" x14ac:dyDescent="0.25">
      <c r="H75" s="1"/>
      <c r="I75" s="1"/>
      <c r="J75" s="1"/>
    </row>
    <row r="76" spans="8:10" x14ac:dyDescent="0.25">
      <c r="H76" s="1"/>
      <c r="I76" s="1"/>
      <c r="J76" s="1"/>
    </row>
    <row r="77" spans="8:10" x14ac:dyDescent="0.25">
      <c r="H77" s="1"/>
      <c r="I77" s="1"/>
      <c r="J77" s="1"/>
    </row>
    <row r="78" spans="8:10" x14ac:dyDescent="0.25">
      <c r="H78" s="1"/>
      <c r="I78" s="1"/>
      <c r="J78" s="1"/>
    </row>
    <row r="79" spans="8:10" x14ac:dyDescent="0.25">
      <c r="H79" s="1"/>
      <c r="I79" s="1"/>
      <c r="J79" s="1"/>
    </row>
    <row r="80" spans="8:10" x14ac:dyDescent="0.25">
      <c r="H80" s="1"/>
      <c r="I80" s="1"/>
      <c r="J80" s="1"/>
    </row>
    <row r="81" spans="8:10" x14ac:dyDescent="0.25">
      <c r="H81" s="1"/>
      <c r="I81" s="1"/>
      <c r="J81" s="1"/>
    </row>
    <row r="82" spans="8:10" x14ac:dyDescent="0.25">
      <c r="H82" s="1"/>
      <c r="I82" s="1"/>
      <c r="J82" s="1"/>
    </row>
    <row r="83" spans="8:10" x14ac:dyDescent="0.25">
      <c r="H83" s="1"/>
      <c r="I83" s="1"/>
      <c r="J83" s="1"/>
    </row>
    <row r="84" spans="8:10" x14ac:dyDescent="0.25">
      <c r="H84" s="1"/>
      <c r="I84" s="1"/>
      <c r="J84" s="1"/>
    </row>
    <row r="85" spans="8:10" x14ac:dyDescent="0.25">
      <c r="H85" s="1"/>
      <c r="I85" s="1"/>
      <c r="J85" s="1"/>
    </row>
    <row r="86" spans="8:10" x14ac:dyDescent="0.25">
      <c r="H86" s="1"/>
      <c r="I86" s="1"/>
      <c r="J86" s="1"/>
    </row>
    <row r="87" spans="8:10" x14ac:dyDescent="0.25">
      <c r="H87" s="1"/>
      <c r="I87" s="1"/>
      <c r="J87" s="1"/>
    </row>
    <row r="88" spans="8:10" x14ac:dyDescent="0.25">
      <c r="I88" s="1"/>
      <c r="J88" s="1"/>
    </row>
    <row r="89" spans="8:10" x14ac:dyDescent="0.25">
      <c r="I89" s="1"/>
    </row>
  </sheetData>
  <mergeCells count="31">
    <mergeCell ref="D31:H31"/>
    <mergeCell ref="D32:H32"/>
    <mergeCell ref="A45:E45"/>
    <mergeCell ref="A46:E46"/>
    <mergeCell ref="A41:E41"/>
    <mergeCell ref="A40:E40"/>
    <mergeCell ref="A42:E42"/>
    <mergeCell ref="A43:E43"/>
    <mergeCell ref="A44:E44"/>
    <mergeCell ref="A53:G53"/>
    <mergeCell ref="A52:G52"/>
    <mergeCell ref="A51:G51"/>
    <mergeCell ref="A50:G50"/>
    <mergeCell ref="A49:F49"/>
    <mergeCell ref="B1:P1"/>
    <mergeCell ref="B2:P2"/>
    <mergeCell ref="B23:Q23"/>
    <mergeCell ref="K24:P24"/>
    <mergeCell ref="D24:H24"/>
    <mergeCell ref="D25:H25"/>
    <mergeCell ref="D26:H26"/>
    <mergeCell ref="D27:H27"/>
    <mergeCell ref="D28:H28"/>
    <mergeCell ref="D30:H30"/>
    <mergeCell ref="D29:H29"/>
    <mergeCell ref="K30:Q30"/>
    <mergeCell ref="K27:Q27"/>
    <mergeCell ref="K26:Q26"/>
    <mergeCell ref="K29:Q29"/>
    <mergeCell ref="K25:Q25"/>
    <mergeCell ref="K28:Q28"/>
  </mergeCells>
  <printOptions horizontalCentered="1" verticalCentered="1"/>
  <pageMargins left="0.25" right="0.17" top="0.38" bottom="0.17" header="0.17" footer="0.2"/>
  <pageSetup scale="76"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6C34B0-618E-4F6B-AB4C-61CB72DDC2D4}">
  <sheetPr>
    <tabColor theme="3" tint="0.79998168889431442"/>
    <pageSetUpPr autoPageBreaks="0" fitToPage="1"/>
  </sheetPr>
  <dimension ref="A1:Q58"/>
  <sheetViews>
    <sheetView showGridLines="0" topLeftCell="A26" zoomScale="90" zoomScaleNormal="90" workbookViewId="0">
      <selection activeCell="A49" activeCellId="1" sqref="A40:E46 A49:A53"/>
    </sheetView>
  </sheetViews>
  <sheetFormatPr defaultRowHeight="15" x14ac:dyDescent="0.25"/>
  <cols>
    <col min="1" max="1" width="30.5703125" customWidth="1"/>
    <col min="2" max="2" width="6.5703125" customWidth="1"/>
    <col min="3" max="3" width="6.7109375" customWidth="1"/>
    <col min="4" max="4" width="6.85546875" customWidth="1"/>
    <col min="5" max="5" width="14" customWidth="1"/>
    <col min="6" max="6" width="9.5703125" customWidth="1"/>
    <col min="7" max="7" width="10.5703125" customWidth="1"/>
    <col min="8" max="8" width="6.140625" customWidth="1"/>
    <col min="9" max="9" width="6.42578125" customWidth="1"/>
    <col min="10" max="10" width="7.28515625" customWidth="1"/>
    <col min="11" max="11" width="11.5703125" customWidth="1"/>
    <col min="12" max="12" width="6.28515625" customWidth="1"/>
  </cols>
  <sheetData>
    <row r="1" spans="1:17" ht="91.5" customHeight="1" x14ac:dyDescent="0.4">
      <c r="A1" s="15" t="s">
        <v>95</v>
      </c>
      <c r="B1" s="141" t="s">
        <v>96</v>
      </c>
      <c r="C1" s="141"/>
      <c r="D1" s="141"/>
      <c r="E1" s="141"/>
      <c r="F1" s="141"/>
      <c r="G1" s="141"/>
      <c r="H1" s="141"/>
      <c r="I1" s="141"/>
      <c r="J1" s="141"/>
      <c r="K1" s="141"/>
      <c r="L1" s="141"/>
      <c r="M1" s="141"/>
      <c r="N1" s="141"/>
      <c r="O1" s="141"/>
      <c r="P1" s="141"/>
      <c r="Q1" s="56"/>
    </row>
    <row r="2" spans="1:17" ht="30.75" customHeight="1" x14ac:dyDescent="0.25">
      <c r="A2" s="143">
        <f>'Ventilator Audit DATA ENTRY'!B5</f>
        <v>0</v>
      </c>
      <c r="B2" s="135" t="str">
        <f>A2&amp;" "&amp;TEXT(A3,"mm/dd/yy")</f>
        <v>0 01/00/00</v>
      </c>
      <c r="C2" s="136"/>
      <c r="D2" s="136"/>
      <c r="E2" s="136"/>
      <c r="F2" s="136"/>
      <c r="G2" s="136"/>
      <c r="H2" s="136"/>
      <c r="I2" s="136"/>
      <c r="J2" s="136"/>
      <c r="K2" s="136"/>
      <c r="L2" s="136"/>
      <c r="M2" s="136"/>
      <c r="N2" s="136"/>
      <c r="O2" s="136"/>
      <c r="P2" s="136"/>
      <c r="Q2" s="57"/>
    </row>
    <row r="3" spans="1:17" x14ac:dyDescent="0.25">
      <c r="A3" s="73">
        <f>'Ventilator Audit DATA ENTRY'!B4</f>
        <v>0</v>
      </c>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6.5"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44" t="s">
        <v>60</v>
      </c>
      <c r="C23" s="144"/>
      <c r="D23" s="144"/>
      <c r="E23" s="144"/>
      <c r="F23" s="144"/>
      <c r="G23" s="144"/>
      <c r="H23" s="144"/>
      <c r="I23" s="144"/>
      <c r="J23" s="144"/>
      <c r="K23" s="144"/>
      <c r="L23" s="144"/>
      <c r="M23" s="144"/>
      <c r="N23" s="144"/>
      <c r="O23" s="144"/>
      <c r="P23" s="144"/>
      <c r="Q23" s="144"/>
    </row>
    <row r="24" spans="2:17" s="74" customFormat="1" ht="23.45" customHeight="1" x14ac:dyDescent="0.25">
      <c r="C24" s="77">
        <v>1</v>
      </c>
      <c r="D24" s="132" t="s">
        <v>88</v>
      </c>
      <c r="E24" s="132"/>
      <c r="F24" s="132"/>
      <c r="G24" s="132"/>
      <c r="H24" s="132"/>
      <c r="I24" s="78"/>
      <c r="J24" s="79"/>
      <c r="K24" s="133"/>
      <c r="L24" s="133"/>
      <c r="M24" s="133"/>
      <c r="N24" s="133"/>
      <c r="O24" s="133"/>
      <c r="P24" s="133"/>
      <c r="Q24" s="76"/>
    </row>
    <row r="25" spans="2:17" s="74" customFormat="1" ht="26.45" customHeight="1" x14ac:dyDescent="0.25">
      <c r="C25" s="77">
        <v>2</v>
      </c>
      <c r="D25" s="132" t="s">
        <v>90</v>
      </c>
      <c r="E25" s="132"/>
      <c r="F25" s="132"/>
      <c r="G25" s="132"/>
      <c r="H25" s="132"/>
      <c r="I25" s="78"/>
      <c r="J25" s="80"/>
      <c r="K25" s="133"/>
      <c r="L25" s="133"/>
      <c r="M25" s="133"/>
      <c r="N25" s="133"/>
      <c r="O25" s="133"/>
      <c r="P25" s="133"/>
      <c r="Q25" s="133"/>
    </row>
    <row r="26" spans="2:17" s="74" customFormat="1" ht="29.45" customHeight="1" x14ac:dyDescent="0.25">
      <c r="C26" s="77">
        <v>3</v>
      </c>
      <c r="D26" s="132" t="s">
        <v>64</v>
      </c>
      <c r="E26" s="132"/>
      <c r="F26" s="132"/>
      <c r="G26" s="132"/>
      <c r="H26" s="132"/>
      <c r="I26" s="78"/>
      <c r="J26" s="80"/>
      <c r="K26" s="133"/>
      <c r="L26" s="133"/>
      <c r="M26" s="133"/>
      <c r="N26" s="133"/>
      <c r="O26" s="133"/>
      <c r="P26" s="133"/>
      <c r="Q26" s="133"/>
    </row>
    <row r="27" spans="2:17" s="74" customFormat="1" ht="28.5" customHeight="1" x14ac:dyDescent="0.25">
      <c r="C27" s="77">
        <v>4</v>
      </c>
      <c r="D27" s="132" t="s">
        <v>97</v>
      </c>
      <c r="E27" s="132"/>
      <c r="F27" s="132"/>
      <c r="G27" s="132"/>
      <c r="H27" s="132"/>
      <c r="I27" s="78"/>
      <c r="J27" s="80"/>
      <c r="K27" s="133"/>
      <c r="L27" s="133"/>
      <c r="M27" s="133"/>
      <c r="N27" s="133"/>
      <c r="O27" s="133"/>
      <c r="P27" s="133"/>
      <c r="Q27" s="133"/>
    </row>
    <row r="28" spans="2:17" s="74" customFormat="1" ht="30.6" customHeight="1" x14ac:dyDescent="0.25">
      <c r="C28" s="77">
        <v>5</v>
      </c>
      <c r="D28" s="132" t="s">
        <v>79</v>
      </c>
      <c r="E28" s="132"/>
      <c r="F28" s="132"/>
      <c r="G28" s="132"/>
      <c r="H28" s="132"/>
      <c r="I28" s="78"/>
      <c r="J28" s="80"/>
      <c r="K28" s="127"/>
      <c r="L28" s="127"/>
      <c r="M28" s="127"/>
      <c r="N28" s="127"/>
      <c r="O28" s="127"/>
    </row>
    <row r="29" spans="2:17" s="74" customFormat="1" ht="25.15" customHeight="1" x14ac:dyDescent="0.25">
      <c r="C29" s="77">
        <v>6</v>
      </c>
      <c r="D29" s="132" t="s">
        <v>80</v>
      </c>
      <c r="E29" s="132"/>
      <c r="F29" s="132"/>
      <c r="G29" s="132"/>
      <c r="H29" s="132"/>
      <c r="I29" s="78"/>
      <c r="J29" s="81"/>
      <c r="K29" s="133"/>
      <c r="L29" s="133"/>
      <c r="M29" s="133"/>
      <c r="N29" s="133"/>
      <c r="O29" s="133"/>
      <c r="P29" s="133"/>
      <c r="Q29" s="133"/>
    </row>
    <row r="30" spans="2:17" s="75" customFormat="1" ht="15.6" customHeight="1" x14ac:dyDescent="0.25">
      <c r="C30" s="82">
        <v>7</v>
      </c>
      <c r="D30" s="132" t="s">
        <v>81</v>
      </c>
      <c r="E30" s="132"/>
      <c r="F30" s="132"/>
      <c r="G30" s="132"/>
      <c r="H30" s="132"/>
      <c r="I30" s="81"/>
      <c r="J30" s="81"/>
      <c r="K30"/>
      <c r="L30"/>
      <c r="M30"/>
      <c r="N30"/>
      <c r="O30"/>
      <c r="P30"/>
      <c r="Q30"/>
    </row>
    <row r="31" spans="2:17" ht="31.15" customHeight="1" x14ac:dyDescent="0.25">
      <c r="C31" s="82">
        <v>8</v>
      </c>
      <c r="D31" s="137" t="s">
        <v>94</v>
      </c>
      <c r="E31" s="137"/>
      <c r="F31" s="137"/>
      <c r="G31" s="137"/>
      <c r="H31" s="137"/>
    </row>
    <row r="32" spans="2:17" ht="33.6" customHeight="1" x14ac:dyDescent="0.25">
      <c r="C32" s="82">
        <v>9</v>
      </c>
      <c r="D32" s="137" t="s">
        <v>98</v>
      </c>
      <c r="E32" s="137"/>
      <c r="F32" s="137"/>
      <c r="G32" s="137"/>
      <c r="H32" s="137"/>
    </row>
    <row r="33" spans="1:11" ht="13.5" customHeight="1" x14ac:dyDescent="0.25"/>
    <row r="34" spans="1:11" ht="13.5" customHeight="1" x14ac:dyDescent="0.25"/>
    <row r="36" spans="1:11" x14ac:dyDescent="0.25">
      <c r="H36" s="29"/>
      <c r="I36" s="29"/>
      <c r="J36" s="29"/>
      <c r="K36" s="29"/>
    </row>
    <row r="37" spans="1:11" x14ac:dyDescent="0.25">
      <c r="H37" s="29"/>
      <c r="I37" s="29"/>
      <c r="J37" s="29"/>
      <c r="K37" s="29"/>
    </row>
    <row r="38" spans="1:11" x14ac:dyDescent="0.25">
      <c r="H38" s="29"/>
      <c r="I38" s="29"/>
      <c r="J38" s="29"/>
      <c r="K38" s="29"/>
    </row>
    <row r="39" spans="1:11" x14ac:dyDescent="0.25">
      <c r="A39" s="29" t="s">
        <v>73</v>
      </c>
      <c r="B39" s="29"/>
      <c r="C39" s="29"/>
      <c r="D39" s="29"/>
      <c r="E39" s="29"/>
      <c r="H39" s="29"/>
      <c r="I39" s="29"/>
      <c r="J39" s="29" t="s">
        <v>74</v>
      </c>
      <c r="K39" s="29"/>
    </row>
    <row r="40" spans="1:11" ht="14.45" customHeight="1" x14ac:dyDescent="0.25">
      <c r="A40" s="134" t="s">
        <v>99</v>
      </c>
      <c r="B40" s="134"/>
      <c r="C40" s="134"/>
      <c r="D40" s="134"/>
      <c r="E40" s="134"/>
      <c r="F40" s="29"/>
      <c r="G40" s="29"/>
      <c r="H40" s="29"/>
      <c r="I40" s="30">
        <v>1</v>
      </c>
      <c r="J40" s="31" t="e">
        <f>'Ventilator Audit DATA ENTRY'!AM10</f>
        <v>#DIV/0!</v>
      </c>
      <c r="K40" s="29"/>
    </row>
    <row r="41" spans="1:11" ht="14.45" customHeight="1" x14ac:dyDescent="0.25">
      <c r="A41" s="134" t="s">
        <v>76</v>
      </c>
      <c r="B41" s="134"/>
      <c r="C41" s="134"/>
      <c r="D41" s="134"/>
      <c r="E41" s="134"/>
      <c r="F41" s="29"/>
      <c r="G41" s="29"/>
      <c r="H41" s="29"/>
      <c r="I41" s="30">
        <v>2</v>
      </c>
      <c r="J41" s="31" t="e">
        <f>'Ventilator Audit DATA ENTRY'!AM11</f>
        <v>#DIV/0!</v>
      </c>
      <c r="K41" s="29"/>
    </row>
    <row r="42" spans="1:11" ht="14.45" customHeight="1" x14ac:dyDescent="0.25">
      <c r="A42" s="134" t="s">
        <v>64</v>
      </c>
      <c r="B42" s="134"/>
      <c r="C42" s="134"/>
      <c r="D42" s="134"/>
      <c r="E42" s="134"/>
      <c r="F42" s="29"/>
      <c r="G42" s="29"/>
      <c r="H42" s="29"/>
      <c r="I42" s="30">
        <v>3</v>
      </c>
      <c r="J42" s="31" t="e">
        <f>'Ventilator Audit DATA ENTRY'!AM12</f>
        <v>#DIV/0!</v>
      </c>
      <c r="K42" s="29"/>
    </row>
    <row r="43" spans="1:11" ht="14.45" customHeight="1" x14ac:dyDescent="0.25">
      <c r="A43" s="134" t="s">
        <v>78</v>
      </c>
      <c r="B43" s="134"/>
      <c r="C43" s="134"/>
      <c r="D43" s="134"/>
      <c r="E43" s="134"/>
      <c r="F43" s="29"/>
      <c r="G43" s="29"/>
      <c r="H43" s="29"/>
      <c r="I43" s="30">
        <v>4</v>
      </c>
      <c r="J43" s="31" t="e">
        <f>'Ventilator Audit DATA ENTRY'!AM13</f>
        <v>#DIV/0!</v>
      </c>
      <c r="K43" s="29"/>
    </row>
    <row r="44" spans="1:11" ht="14.45" customHeight="1" x14ac:dyDescent="0.25">
      <c r="A44" s="134" t="s">
        <v>79</v>
      </c>
      <c r="B44" s="134"/>
      <c r="C44" s="134"/>
      <c r="D44" s="134"/>
      <c r="E44" s="134"/>
      <c r="F44" s="29"/>
      <c r="G44" s="29"/>
      <c r="H44" s="29"/>
      <c r="I44" s="30">
        <v>5</v>
      </c>
      <c r="J44" s="31" t="e">
        <f>'Ventilator Audit DATA ENTRY'!AM14</f>
        <v>#DIV/0!</v>
      </c>
      <c r="K44" s="29"/>
    </row>
    <row r="45" spans="1:11" ht="14.45" customHeight="1" x14ac:dyDescent="0.25">
      <c r="A45" s="134" t="s">
        <v>80</v>
      </c>
      <c r="B45" s="134"/>
      <c r="C45" s="134"/>
      <c r="D45" s="134"/>
      <c r="E45" s="134"/>
      <c r="F45" s="29"/>
      <c r="G45" s="29"/>
      <c r="H45" s="29"/>
      <c r="I45" s="30">
        <v>6</v>
      </c>
      <c r="J45" s="31" t="e">
        <f>'Ventilator Audit DATA ENTRY'!AM15</f>
        <v>#DIV/0!</v>
      </c>
      <c r="K45" s="29"/>
    </row>
    <row r="46" spans="1:11" ht="14.45" customHeight="1" x14ac:dyDescent="0.25">
      <c r="A46" s="134" t="s">
        <v>81</v>
      </c>
      <c r="B46" s="134"/>
      <c r="C46" s="134"/>
      <c r="D46" s="134"/>
      <c r="E46" s="134"/>
      <c r="F46" s="29"/>
      <c r="G46" s="29"/>
      <c r="H46" s="29"/>
      <c r="I46" s="30">
        <v>7</v>
      </c>
      <c r="J46" s="31" t="e">
        <f>'Ventilator Audit DATA ENTRY'!AM16</f>
        <v>#DIV/0!</v>
      </c>
      <c r="K46" s="29"/>
    </row>
    <row r="47" spans="1:11" ht="14.45" customHeight="1" x14ac:dyDescent="0.25">
      <c r="A47" s="101"/>
      <c r="B47" s="101"/>
      <c r="C47" s="101"/>
      <c r="D47" s="101"/>
      <c r="E47" s="101"/>
      <c r="F47" s="29"/>
      <c r="G47" s="29"/>
      <c r="H47" s="29"/>
      <c r="I47" s="30">
        <v>8</v>
      </c>
      <c r="J47" s="31" t="e">
        <f>'Ventilator Audit DATA ENTRY'!AM17</f>
        <v>#DIV/0!</v>
      </c>
      <c r="K47" s="29"/>
    </row>
    <row r="48" spans="1:11" ht="14.45" customHeight="1" x14ac:dyDescent="0.25">
      <c r="A48" s="101"/>
      <c r="B48" s="101"/>
      <c r="C48" s="101"/>
      <c r="D48" s="101"/>
      <c r="E48" s="101"/>
      <c r="F48" s="29"/>
      <c r="G48" s="29"/>
      <c r="H48" s="29"/>
      <c r="I48" s="30">
        <v>9</v>
      </c>
      <c r="J48" s="31" t="e">
        <f>'Ventilator Audit DATA ENTRY'!AM18</f>
        <v>#DIV/0!</v>
      </c>
      <c r="K48" s="29"/>
    </row>
    <row r="49" spans="1:11" ht="14.45" customHeight="1" x14ac:dyDescent="0.25">
      <c r="A49" s="131" t="s">
        <v>89</v>
      </c>
      <c r="B49" s="131"/>
      <c r="C49" s="131"/>
      <c r="D49" s="131"/>
      <c r="E49" s="131"/>
      <c r="F49" s="131"/>
      <c r="G49" s="84"/>
      <c r="H49" s="29"/>
      <c r="I49" s="30" t="s">
        <v>82</v>
      </c>
      <c r="J49" s="31" t="e">
        <f>'Ventilator Audit DATA ENTRY'!AM20</f>
        <v>#DIV/0!</v>
      </c>
      <c r="K49" s="29"/>
    </row>
    <row r="50" spans="1:11" ht="14.45" customHeight="1" x14ac:dyDescent="0.25">
      <c r="A50" s="131" t="s">
        <v>84</v>
      </c>
      <c r="B50" s="131"/>
      <c r="C50" s="131"/>
      <c r="D50" s="131"/>
      <c r="E50" s="131"/>
      <c r="F50" s="131"/>
      <c r="G50" s="131"/>
      <c r="H50" s="29"/>
      <c r="I50" s="69"/>
      <c r="J50" s="31"/>
      <c r="K50" s="29"/>
    </row>
    <row r="51" spans="1:11" ht="14.45" customHeight="1" x14ac:dyDescent="0.25">
      <c r="A51" s="131" t="s">
        <v>85</v>
      </c>
      <c r="B51" s="131"/>
      <c r="C51" s="131"/>
      <c r="D51" s="131"/>
      <c r="E51" s="131"/>
      <c r="F51" s="131"/>
      <c r="G51" s="131"/>
      <c r="H51" s="29"/>
      <c r="I51" s="69"/>
      <c r="J51" s="31"/>
      <c r="K51" s="29"/>
    </row>
    <row r="52" spans="1:11" ht="14.45" customHeight="1" x14ac:dyDescent="0.25">
      <c r="A52" s="131" t="s">
        <v>86</v>
      </c>
      <c r="B52" s="131"/>
      <c r="C52" s="131"/>
      <c r="D52" s="131"/>
      <c r="E52" s="131"/>
      <c r="F52" s="131"/>
      <c r="G52" s="131"/>
      <c r="H52" s="29"/>
      <c r="I52" s="69"/>
      <c r="J52" s="31"/>
      <c r="K52" s="29"/>
    </row>
    <row r="53" spans="1:11" ht="14.45" customHeight="1" x14ac:dyDescent="0.25">
      <c r="A53" s="131" t="s">
        <v>93</v>
      </c>
      <c r="B53" s="131"/>
      <c r="C53" s="131"/>
      <c r="D53" s="131"/>
      <c r="E53" s="131"/>
      <c r="F53" s="131"/>
      <c r="G53" s="131"/>
      <c r="H53" s="29"/>
      <c r="I53" s="69"/>
      <c r="J53" s="31"/>
      <c r="K53" s="29"/>
    </row>
    <row r="54" spans="1:11" x14ac:dyDescent="0.25">
      <c r="A54" s="29"/>
      <c r="B54" s="29"/>
      <c r="C54" s="29"/>
      <c r="D54" s="29"/>
      <c r="E54" s="29"/>
      <c r="F54" s="29"/>
      <c r="G54" s="29"/>
      <c r="H54" s="29"/>
      <c r="I54" s="83"/>
      <c r="J54" s="31"/>
      <c r="K54" s="29"/>
    </row>
    <row r="55" spans="1:11" ht="14.45" customHeight="1" x14ac:dyDescent="0.25">
      <c r="I55" s="100"/>
      <c r="J55" s="93"/>
    </row>
    <row r="56" spans="1:11" ht="14.45" customHeight="1" x14ac:dyDescent="0.25">
      <c r="I56" s="100"/>
      <c r="J56" s="93"/>
    </row>
    <row r="57" spans="1:11" ht="14.45" customHeight="1" x14ac:dyDescent="0.25">
      <c r="I57" s="1"/>
      <c r="J57" s="1"/>
    </row>
    <row r="58" spans="1:11" ht="14.45" customHeight="1" x14ac:dyDescent="0.25">
      <c r="I58" s="1"/>
      <c r="J58" s="1"/>
    </row>
  </sheetData>
  <mergeCells count="30">
    <mergeCell ref="D25:H25"/>
    <mergeCell ref="K25:Q25"/>
    <mergeCell ref="B1:P1"/>
    <mergeCell ref="B2:P2"/>
    <mergeCell ref="B23:Q23"/>
    <mergeCell ref="D24:H24"/>
    <mergeCell ref="K24:P24"/>
    <mergeCell ref="D26:H26"/>
    <mergeCell ref="K26:Q26"/>
    <mergeCell ref="D27:H27"/>
    <mergeCell ref="K27:Q27"/>
    <mergeCell ref="D28:H28"/>
    <mergeCell ref="K28:O28"/>
    <mergeCell ref="D29:H29"/>
    <mergeCell ref="K29:Q29"/>
    <mergeCell ref="D30:H30"/>
    <mergeCell ref="D31:H31"/>
    <mergeCell ref="A40:E40"/>
    <mergeCell ref="A50:G50"/>
    <mergeCell ref="A51:G51"/>
    <mergeCell ref="A52:G52"/>
    <mergeCell ref="A53:G53"/>
    <mergeCell ref="D32:H32"/>
    <mergeCell ref="A42:E42"/>
    <mergeCell ref="A43:E43"/>
    <mergeCell ref="A44:E44"/>
    <mergeCell ref="A45:E45"/>
    <mergeCell ref="A46:E46"/>
    <mergeCell ref="A49:F49"/>
    <mergeCell ref="A41:E41"/>
  </mergeCells>
  <printOptions horizontalCentered="1" verticalCentered="1"/>
  <pageMargins left="0.25" right="0.17" top="0.38" bottom="0.17" header="0.17" footer="0.2"/>
  <pageSetup scale="78"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B35C-BF78-489E-8153-499B890FB255}">
  <sheetPr>
    <tabColor theme="7" tint="0.59999389629810485"/>
    <pageSetUpPr autoPageBreaks="0" fitToPage="1"/>
  </sheetPr>
  <dimension ref="A1:Q61"/>
  <sheetViews>
    <sheetView showGridLines="0" tabSelected="1" topLeftCell="A24" zoomScale="90" zoomScaleNormal="90" workbookViewId="0">
      <selection activeCell="A48" activeCellId="1" sqref="A39:E45 A48:A52"/>
    </sheetView>
  </sheetViews>
  <sheetFormatPr defaultRowHeight="15" x14ac:dyDescent="0.25"/>
  <cols>
    <col min="1" max="1" width="30.5703125" customWidth="1"/>
    <col min="2" max="2" width="6.5703125" customWidth="1"/>
    <col min="3" max="3" width="6.7109375" customWidth="1"/>
    <col min="4" max="4" width="6.85546875" customWidth="1"/>
    <col min="5" max="5" width="14" customWidth="1"/>
    <col min="6" max="6" width="9.5703125" customWidth="1"/>
    <col min="7" max="7" width="10.5703125" customWidth="1"/>
    <col min="8" max="8" width="6.140625" customWidth="1"/>
    <col min="9" max="9" width="6.42578125" customWidth="1"/>
    <col min="10" max="10" width="7.28515625" customWidth="1"/>
    <col min="11" max="11" width="11.5703125" customWidth="1"/>
    <col min="12" max="12" width="6.28515625" customWidth="1"/>
  </cols>
  <sheetData>
    <row r="1" spans="1:17" ht="91.5" customHeight="1" x14ac:dyDescent="0.4">
      <c r="A1" s="15" t="s">
        <v>95</v>
      </c>
      <c r="B1" s="141" t="s">
        <v>100</v>
      </c>
      <c r="C1" s="141"/>
      <c r="D1" s="141"/>
      <c r="E1" s="141"/>
      <c r="F1" s="141"/>
      <c r="G1" s="141"/>
      <c r="H1" s="141"/>
      <c r="I1" s="141"/>
      <c r="J1" s="141"/>
      <c r="K1" s="141"/>
      <c r="L1" s="141"/>
      <c r="M1" s="141"/>
      <c r="N1" s="141"/>
      <c r="O1" s="141"/>
      <c r="P1" s="141"/>
      <c r="Q1" s="56"/>
    </row>
    <row r="2" spans="1:17" ht="30.75" customHeight="1" x14ac:dyDescent="0.25">
      <c r="A2" s="143">
        <f>'Ventilator Audit DATA ENTRY'!B5</f>
        <v>0</v>
      </c>
      <c r="B2" s="135" t="str">
        <f>A2&amp;" "&amp;TEXT(A3,"mm/dd/yy")</f>
        <v>0 01/00/00</v>
      </c>
      <c r="C2" s="136"/>
      <c r="D2" s="136"/>
      <c r="E2" s="136"/>
      <c r="F2" s="136"/>
      <c r="G2" s="136"/>
      <c r="H2" s="136"/>
      <c r="I2" s="136"/>
      <c r="J2" s="136"/>
      <c r="K2" s="136"/>
      <c r="L2" s="136"/>
      <c r="M2" s="136"/>
      <c r="N2" s="136"/>
      <c r="O2" s="136"/>
      <c r="P2" s="136"/>
      <c r="Q2" s="57"/>
    </row>
    <row r="3" spans="1:17" x14ac:dyDescent="0.25">
      <c r="A3" s="73">
        <f>'Ventilator Audit DATA ENTRY'!B4</f>
        <v>0</v>
      </c>
    </row>
    <row r="4" spans="1:17" ht="16.5" customHeight="1" x14ac:dyDescent="0.25"/>
    <row r="5" spans="1:17" ht="16.5" customHeight="1" x14ac:dyDescent="0.25"/>
    <row r="6" spans="1:17" ht="16.5" customHeight="1" x14ac:dyDescent="0.25"/>
    <row r="7" spans="1:17" ht="16.5" customHeight="1" x14ac:dyDescent="0.25"/>
    <row r="8" spans="1:17" ht="16.5" customHeight="1" x14ac:dyDescent="0.25"/>
    <row r="9" spans="1:17" ht="16.5" customHeight="1" x14ac:dyDescent="0.25"/>
    <row r="10" spans="1:17" ht="16.5" customHeight="1" x14ac:dyDescent="0.25"/>
    <row r="11" spans="1:17" ht="16.5" customHeight="1" x14ac:dyDescent="0.25"/>
    <row r="12" spans="1:17" ht="16.5" customHeight="1" x14ac:dyDescent="0.25"/>
    <row r="13" spans="1:17" ht="15.6" customHeight="1" x14ac:dyDescent="0.25"/>
    <row r="14" spans="1:17" ht="16.5" customHeight="1" x14ac:dyDescent="0.25"/>
    <row r="15" spans="1:17" ht="16.5" customHeight="1" x14ac:dyDescent="0.25"/>
    <row r="16" spans="1:17" ht="16.5" customHeight="1" x14ac:dyDescent="0.25"/>
    <row r="17" spans="2:17" ht="16.5" customHeight="1" x14ac:dyDescent="0.25"/>
    <row r="18" spans="2:17" ht="16.5" customHeight="1" x14ac:dyDescent="0.25"/>
    <row r="19" spans="2:17" ht="16.5" customHeight="1" x14ac:dyDescent="0.25"/>
    <row r="20" spans="2:17" ht="19.5" customHeight="1" x14ac:dyDescent="0.25"/>
    <row r="21" spans="2:17" ht="21" customHeight="1" x14ac:dyDescent="0.25"/>
    <row r="22" spans="2:17" ht="3" customHeight="1" x14ac:dyDescent="0.25"/>
    <row r="23" spans="2:17" ht="34.5" customHeight="1" x14ac:dyDescent="0.25">
      <c r="B23" s="144" t="s">
        <v>60</v>
      </c>
      <c r="C23" s="144"/>
      <c r="D23" s="144"/>
      <c r="E23" s="144"/>
      <c r="F23" s="144"/>
      <c r="G23" s="144"/>
      <c r="H23" s="144"/>
      <c r="I23" s="144"/>
      <c r="J23" s="144"/>
      <c r="K23" s="144"/>
      <c r="L23" s="144"/>
      <c r="M23" s="144"/>
      <c r="N23" s="144"/>
      <c r="O23" s="144"/>
      <c r="P23" s="144"/>
      <c r="Q23" s="144"/>
    </row>
    <row r="24" spans="2:17" s="74" customFormat="1" ht="23.45" customHeight="1" x14ac:dyDescent="0.25">
      <c r="C24" s="77"/>
      <c r="D24" s="132"/>
      <c r="E24" s="132"/>
      <c r="F24" s="132"/>
      <c r="G24" s="132"/>
      <c r="H24" s="132"/>
      <c r="I24" s="78"/>
      <c r="J24" s="79">
        <v>1</v>
      </c>
      <c r="K24" s="133" t="s">
        <v>89</v>
      </c>
      <c r="L24" s="133"/>
      <c r="M24" s="133"/>
      <c r="N24" s="133"/>
      <c r="O24" s="133"/>
      <c r="P24" s="133"/>
      <c r="Q24" s="76"/>
    </row>
    <row r="25" spans="2:17" s="74" customFormat="1" ht="26.45" customHeight="1" x14ac:dyDescent="0.25">
      <c r="C25" s="77"/>
      <c r="D25" s="132"/>
      <c r="E25" s="132"/>
      <c r="F25" s="132"/>
      <c r="G25" s="132"/>
      <c r="H25" s="132"/>
      <c r="I25" s="78"/>
      <c r="J25" s="80">
        <v>2</v>
      </c>
      <c r="K25" s="133" t="s">
        <v>84</v>
      </c>
      <c r="L25" s="133"/>
      <c r="M25" s="133"/>
      <c r="N25" s="133"/>
      <c r="O25" s="133"/>
      <c r="P25" s="133"/>
      <c r="Q25" s="133"/>
    </row>
    <row r="26" spans="2:17" s="74" customFormat="1" ht="29.45" customHeight="1" x14ac:dyDescent="0.25">
      <c r="C26" s="77"/>
      <c r="D26" s="132"/>
      <c r="E26" s="132"/>
      <c r="F26" s="132"/>
      <c r="G26" s="132"/>
      <c r="H26" s="132"/>
      <c r="I26" s="78"/>
      <c r="J26" s="80">
        <v>3</v>
      </c>
      <c r="K26" s="133" t="s">
        <v>85</v>
      </c>
      <c r="L26" s="133"/>
      <c r="M26" s="133"/>
      <c r="N26" s="133"/>
      <c r="O26" s="133"/>
      <c r="P26" s="133"/>
      <c r="Q26" s="133"/>
    </row>
    <row r="27" spans="2:17" s="74" customFormat="1" ht="28.5" customHeight="1" x14ac:dyDescent="0.25">
      <c r="C27" s="77"/>
      <c r="D27" s="132"/>
      <c r="E27" s="132"/>
      <c r="F27" s="132"/>
      <c r="G27" s="132"/>
      <c r="H27" s="132"/>
      <c r="I27" s="78"/>
      <c r="J27" s="80">
        <v>4</v>
      </c>
      <c r="K27" s="133" t="s">
        <v>101</v>
      </c>
      <c r="L27" s="133"/>
      <c r="M27" s="133"/>
      <c r="N27" s="133"/>
      <c r="O27" s="133"/>
      <c r="P27" s="133"/>
      <c r="Q27" s="133"/>
    </row>
    <row r="28" spans="2:17" s="74" customFormat="1" ht="30.6" customHeight="1" x14ac:dyDescent="0.25">
      <c r="C28" s="77"/>
      <c r="D28" s="132"/>
      <c r="E28" s="132"/>
      <c r="F28" s="132"/>
      <c r="G28" s="132"/>
      <c r="H28" s="132"/>
      <c r="I28" s="78"/>
      <c r="J28" s="80">
        <v>5</v>
      </c>
      <c r="K28" s="133" t="s">
        <v>70</v>
      </c>
      <c r="L28" s="133"/>
      <c r="M28" s="133"/>
      <c r="N28" s="133"/>
      <c r="O28" s="133"/>
      <c r="P28" s="133"/>
      <c r="Q28" s="133"/>
    </row>
    <row r="29" spans="2:17" s="74" customFormat="1" ht="25.15" customHeight="1" x14ac:dyDescent="0.25">
      <c r="C29" s="77"/>
      <c r="D29" s="132"/>
      <c r="E29" s="132"/>
      <c r="F29" s="132"/>
      <c r="G29" s="132"/>
      <c r="H29" s="132"/>
      <c r="I29" s="78"/>
      <c r="J29" s="98">
        <v>6</v>
      </c>
      <c r="K29" s="133" t="s">
        <v>92</v>
      </c>
      <c r="L29" s="133"/>
      <c r="M29" s="133"/>
      <c r="N29" s="133"/>
      <c r="O29" s="133"/>
      <c r="P29" s="133"/>
      <c r="Q29" s="133"/>
    </row>
    <row r="30" spans="2:17" ht="31.15" customHeight="1" x14ac:dyDescent="0.25">
      <c r="C30" s="82"/>
      <c r="D30" s="124"/>
      <c r="E30" s="124"/>
      <c r="F30" s="124"/>
      <c r="G30" s="124"/>
      <c r="H30" s="124"/>
      <c r="J30" s="81">
        <v>7</v>
      </c>
      <c r="K30" s="133" t="s">
        <v>72</v>
      </c>
      <c r="L30" s="133"/>
      <c r="M30" s="133"/>
      <c r="N30" s="133"/>
      <c r="O30" s="133"/>
      <c r="P30" s="133"/>
      <c r="Q30" s="133"/>
    </row>
    <row r="31" spans="2:17" ht="13.5" customHeight="1" x14ac:dyDescent="0.25"/>
    <row r="32" spans="2:17" ht="13.5" customHeight="1" x14ac:dyDescent="0.25"/>
    <row r="33" spans="1:11" ht="13.5" customHeight="1" x14ac:dyDescent="0.25"/>
    <row r="38" spans="1:11" x14ac:dyDescent="0.25">
      <c r="A38" s="29" t="s">
        <v>73</v>
      </c>
      <c r="B38" s="29"/>
      <c r="C38" s="29"/>
      <c r="D38" s="29"/>
      <c r="E38" s="29"/>
      <c r="I38" s="29"/>
      <c r="J38" s="29" t="s">
        <v>74</v>
      </c>
    </row>
    <row r="39" spans="1:11" ht="14.45" customHeight="1" x14ac:dyDescent="0.25">
      <c r="A39" s="134" t="s">
        <v>75</v>
      </c>
      <c r="B39" s="134"/>
      <c r="C39" s="134"/>
      <c r="D39" s="134"/>
      <c r="E39" s="134"/>
      <c r="F39" s="29"/>
      <c r="G39" s="29"/>
      <c r="I39" s="92"/>
      <c r="J39" s="93"/>
    </row>
    <row r="40" spans="1:11" ht="14.45" customHeight="1" x14ac:dyDescent="0.25">
      <c r="A40" s="134" t="s">
        <v>76</v>
      </c>
      <c r="B40" s="134"/>
      <c r="C40" s="134"/>
      <c r="D40" s="134"/>
      <c r="E40" s="134"/>
      <c r="F40" s="29"/>
      <c r="G40" s="29"/>
      <c r="I40" s="92"/>
      <c r="J40" s="93"/>
    </row>
    <row r="41" spans="1:11" ht="14.45" customHeight="1" x14ac:dyDescent="0.25">
      <c r="A41" s="134" t="s">
        <v>64</v>
      </c>
      <c r="B41" s="134"/>
      <c r="C41" s="134"/>
      <c r="D41" s="134"/>
      <c r="E41" s="134"/>
      <c r="F41" s="29"/>
      <c r="G41" s="29"/>
      <c r="I41" s="92"/>
      <c r="J41" s="93"/>
    </row>
    <row r="42" spans="1:11" ht="14.45" customHeight="1" x14ac:dyDescent="0.25">
      <c r="A42" s="134" t="s">
        <v>78</v>
      </c>
      <c r="B42" s="134"/>
      <c r="C42" s="134"/>
      <c r="D42" s="134"/>
      <c r="E42" s="134"/>
      <c r="F42" s="29"/>
      <c r="G42" s="29"/>
      <c r="I42" s="92"/>
      <c r="J42" s="93"/>
    </row>
    <row r="43" spans="1:11" ht="14.45" customHeight="1" x14ac:dyDescent="0.25">
      <c r="A43" s="134" t="s">
        <v>79</v>
      </c>
      <c r="B43" s="134"/>
      <c r="C43" s="134"/>
      <c r="D43" s="134"/>
      <c r="E43" s="134"/>
      <c r="F43" s="29"/>
      <c r="G43" s="29"/>
      <c r="I43" s="92"/>
      <c r="J43" s="93"/>
    </row>
    <row r="44" spans="1:11" ht="14.45" customHeight="1" x14ac:dyDescent="0.25">
      <c r="A44" s="134" t="s">
        <v>80</v>
      </c>
      <c r="B44" s="134"/>
      <c r="C44" s="134"/>
      <c r="D44" s="134"/>
      <c r="E44" s="134"/>
      <c r="F44" s="29"/>
      <c r="G44" s="29"/>
      <c r="H44" s="29"/>
      <c r="I44" s="30"/>
      <c r="J44" s="31"/>
      <c r="K44" s="29"/>
    </row>
    <row r="45" spans="1:11" ht="14.45" customHeight="1" x14ac:dyDescent="0.25">
      <c r="A45" s="134" t="s">
        <v>81</v>
      </c>
      <c r="B45" s="134"/>
      <c r="C45" s="134"/>
      <c r="D45" s="134"/>
      <c r="E45" s="134"/>
      <c r="F45" s="29"/>
      <c r="G45" s="29"/>
      <c r="H45" s="29"/>
      <c r="I45" s="30"/>
      <c r="J45" s="31"/>
      <c r="K45" s="29"/>
    </row>
    <row r="46" spans="1:11" ht="14.45" customHeight="1" x14ac:dyDescent="0.25">
      <c r="A46" s="101"/>
      <c r="B46" s="101"/>
      <c r="C46" s="101"/>
      <c r="D46" s="101"/>
      <c r="E46" s="101"/>
      <c r="F46" s="29"/>
      <c r="G46" s="29"/>
      <c r="H46" s="29"/>
      <c r="I46" s="30"/>
      <c r="J46" s="31"/>
      <c r="K46" s="29"/>
    </row>
    <row r="47" spans="1:11" ht="14.45" customHeight="1" x14ac:dyDescent="0.25">
      <c r="A47" s="101"/>
      <c r="B47" s="101"/>
      <c r="C47" s="101"/>
      <c r="D47" s="101"/>
      <c r="E47" s="101"/>
      <c r="F47" s="29"/>
      <c r="G47" s="29"/>
      <c r="H47" s="29"/>
      <c r="I47" s="30"/>
      <c r="J47" s="31"/>
      <c r="K47" s="29"/>
    </row>
    <row r="48" spans="1:11" ht="14.45" customHeight="1" x14ac:dyDescent="0.25">
      <c r="A48" s="131" t="s">
        <v>83</v>
      </c>
      <c r="B48" s="131"/>
      <c r="C48" s="131"/>
      <c r="D48" s="131"/>
      <c r="E48" s="131"/>
      <c r="F48" s="131"/>
      <c r="G48" s="84"/>
      <c r="H48" s="29"/>
      <c r="I48" s="69">
        <v>1</v>
      </c>
      <c r="J48" s="31" t="e">
        <f>'Ventilator Audit DATA ENTRY'!AM22</f>
        <v>#DIV/0!</v>
      </c>
      <c r="K48" s="29"/>
    </row>
    <row r="49" spans="1:11" ht="14.45" customHeight="1" x14ac:dyDescent="0.25">
      <c r="A49" s="131" t="s">
        <v>84</v>
      </c>
      <c r="B49" s="131"/>
      <c r="C49" s="131"/>
      <c r="D49" s="131"/>
      <c r="E49" s="131"/>
      <c r="F49" s="131"/>
      <c r="G49" s="131"/>
      <c r="H49" s="29"/>
      <c r="I49" s="69">
        <v>2</v>
      </c>
      <c r="J49" s="31" t="e">
        <f>'Ventilator Audit DATA ENTRY'!AM24</f>
        <v>#DIV/0!</v>
      </c>
      <c r="K49" s="29"/>
    </row>
    <row r="50" spans="1:11" ht="14.45" customHeight="1" x14ac:dyDescent="0.25">
      <c r="A50" s="131" t="s">
        <v>85</v>
      </c>
      <c r="B50" s="131"/>
      <c r="C50" s="131"/>
      <c r="D50" s="131"/>
      <c r="E50" s="131"/>
      <c r="F50" s="131"/>
      <c r="G50" s="131"/>
      <c r="H50" s="29"/>
      <c r="I50" s="69">
        <v>3</v>
      </c>
      <c r="J50" s="31" t="e">
        <f>'Ventilator Audit DATA ENTRY'!AM25</f>
        <v>#DIV/0!</v>
      </c>
      <c r="K50" s="29"/>
    </row>
    <row r="51" spans="1:11" ht="14.45" customHeight="1" x14ac:dyDescent="0.25">
      <c r="A51" s="131" t="s">
        <v>86</v>
      </c>
      <c r="B51" s="131"/>
      <c r="C51" s="131"/>
      <c r="D51" s="131"/>
      <c r="E51" s="131"/>
      <c r="F51" s="131"/>
      <c r="G51" s="131"/>
      <c r="H51" s="29"/>
      <c r="I51" s="69">
        <v>4</v>
      </c>
      <c r="J51" s="31" t="e">
        <f>'Ventilator Audit DATA ENTRY'!AM26</f>
        <v>#DIV/0!</v>
      </c>
      <c r="K51" s="29"/>
    </row>
    <row r="52" spans="1:11" ht="14.45" customHeight="1" x14ac:dyDescent="0.25">
      <c r="A52" s="131" t="s">
        <v>72</v>
      </c>
      <c r="B52" s="131"/>
      <c r="C52" s="131"/>
      <c r="D52" s="131"/>
      <c r="E52" s="131"/>
      <c r="F52" s="131"/>
      <c r="G52" s="131"/>
      <c r="H52" s="29"/>
      <c r="I52" s="83">
        <v>5</v>
      </c>
      <c r="J52" s="31" t="e">
        <f>'Ventilator Audit DATA ENTRY'!AM27</f>
        <v>#DIV/0!</v>
      </c>
      <c r="K52" s="29"/>
    </row>
    <row r="53" spans="1:11" x14ac:dyDescent="0.25">
      <c r="A53" s="29"/>
      <c r="B53" s="29"/>
      <c r="C53" s="29"/>
      <c r="D53" s="29"/>
      <c r="E53" s="29"/>
      <c r="F53" s="29"/>
      <c r="G53" s="29"/>
      <c r="H53" s="29"/>
      <c r="I53" s="83">
        <v>6</v>
      </c>
      <c r="J53" s="31" t="e">
        <f>'Ventilator Audit DATA ENTRY'!AM28</f>
        <v>#DIV/0!</v>
      </c>
      <c r="K53" s="29"/>
    </row>
    <row r="54" spans="1:11" ht="14.45" customHeight="1" x14ac:dyDescent="0.25">
      <c r="H54" s="29"/>
      <c r="I54" s="69">
        <v>7</v>
      </c>
      <c r="J54" s="31" t="e">
        <f>'Ventilator Audit DATA ENTRY'!AM29</f>
        <v>#DIV/0!</v>
      </c>
      <c r="K54" s="29"/>
    </row>
    <row r="55" spans="1:11" ht="14.45" customHeight="1" x14ac:dyDescent="0.25">
      <c r="H55" s="29"/>
      <c r="I55" s="69" t="s">
        <v>82</v>
      </c>
      <c r="J55" s="31" t="e">
        <f>'Ventilator Audit DATA ENTRY'!AM32</f>
        <v>#DIV/0!</v>
      </c>
      <c r="K55" s="29"/>
    </row>
    <row r="56" spans="1:11" ht="14.45" customHeight="1" x14ac:dyDescent="0.25">
      <c r="H56" s="29"/>
      <c r="I56" s="29"/>
      <c r="J56" s="29"/>
      <c r="K56" s="29"/>
    </row>
    <row r="57" spans="1:11" ht="14.45" customHeight="1" x14ac:dyDescent="0.25">
      <c r="H57" s="29"/>
      <c r="I57" s="29"/>
      <c r="J57" s="29"/>
      <c r="K57" s="29"/>
    </row>
    <row r="58" spans="1:11" x14ac:dyDescent="0.25">
      <c r="H58" s="29"/>
      <c r="I58" s="29"/>
      <c r="J58" s="29"/>
      <c r="K58" s="29"/>
    </row>
    <row r="59" spans="1:11" x14ac:dyDescent="0.25">
      <c r="H59" s="29"/>
      <c r="I59" s="29"/>
      <c r="J59" s="29"/>
      <c r="K59" s="29"/>
    </row>
    <row r="60" spans="1:11" x14ac:dyDescent="0.25">
      <c r="H60" s="29"/>
      <c r="I60" s="29"/>
      <c r="J60" s="29"/>
      <c r="K60" s="29"/>
    </row>
    <row r="61" spans="1:11" x14ac:dyDescent="0.25">
      <c r="H61" s="29"/>
      <c r="I61" s="29"/>
      <c r="J61" s="29"/>
      <c r="K61" s="29"/>
    </row>
  </sheetData>
  <mergeCells count="29">
    <mergeCell ref="K29:Q29"/>
    <mergeCell ref="D29:H29"/>
    <mergeCell ref="D25:H25"/>
    <mergeCell ref="K25:Q25"/>
    <mergeCell ref="B1:P1"/>
    <mergeCell ref="B2:P2"/>
    <mergeCell ref="B23:Q23"/>
    <mergeCell ref="D24:H24"/>
    <mergeCell ref="K24:P24"/>
    <mergeCell ref="D26:H26"/>
    <mergeCell ref="K26:Q26"/>
    <mergeCell ref="D27:H27"/>
    <mergeCell ref="K27:Q27"/>
    <mergeCell ref="D28:H28"/>
    <mergeCell ref="K28:Q28"/>
    <mergeCell ref="A49:G49"/>
    <mergeCell ref="A50:G50"/>
    <mergeCell ref="A51:G51"/>
    <mergeCell ref="A52:G52"/>
    <mergeCell ref="K30:Q30"/>
    <mergeCell ref="A41:E41"/>
    <mergeCell ref="A42:E42"/>
    <mergeCell ref="A43:E43"/>
    <mergeCell ref="A44:E44"/>
    <mergeCell ref="A45:E45"/>
    <mergeCell ref="A48:F48"/>
    <mergeCell ref="D30:H30"/>
    <mergeCell ref="A39:E39"/>
    <mergeCell ref="A40:E40"/>
  </mergeCells>
  <printOptions horizontalCentered="1" verticalCentered="1"/>
  <pageMargins left="0.25" right="0.17" top="0.38" bottom="0.17" header="0.17" footer="0.2"/>
  <pageSetup scale="8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HSAG Document" ma:contentTypeID="0x0101004A76B08CB48E8E4F92A6C55A1F1F2CCF00A828F9057013D349800C7FBAD0F4E962" ma:contentTypeVersion="26" ma:contentTypeDescription="" ma:contentTypeScope="" ma:versionID="2ae5328f75ca3a193ef4a98d25d3d4ab">
  <xsd:schema xmlns:xsd="http://www.w3.org/2001/XMLSchema" xmlns:xs="http://www.w3.org/2001/XMLSchema" xmlns:p="http://schemas.microsoft.com/office/2006/metadata/properties" xmlns:ns1="27f15d0b-c0d8-4dea-b76c-9c599bde7659" xmlns:ns2="http://schemas.microsoft.com/sharepoint/v3" xmlns:ns3="859ed7c7-7de3-40d2-b1a5-fd2f55100504" xmlns:ns4="48540947-793f-4020-a7a7-f874110d1e24" xmlns:ns5="09d2bada-7b82-4b5a-bc85-2ff9b5e110a4" targetNamespace="http://schemas.microsoft.com/office/2006/metadata/properties" ma:root="true" ma:fieldsID="ca4c04e9644a5447f9980700b67e3989" ns1:_="" ns2:_="" ns3:_="" ns4:_="" ns5:_="">
    <xsd:import namespace="27f15d0b-c0d8-4dea-b76c-9c599bde7659"/>
    <xsd:import namespace="http://schemas.microsoft.com/sharepoint/v3"/>
    <xsd:import namespace="859ed7c7-7de3-40d2-b1a5-fd2f55100504"/>
    <xsd:import namespace="48540947-793f-4020-a7a7-f874110d1e24"/>
    <xsd:import namespace="09d2bada-7b82-4b5a-bc85-2ff9b5e110a4"/>
    <xsd:element name="properties">
      <xsd:complexType>
        <xsd:sequence>
          <xsd:element name="documentManagement">
            <xsd:complexType>
              <xsd:all>
                <xsd:element ref="ns1:Area_x0020_of_x0020_Harm" minOccurs="0"/>
                <xsd:element ref="ns1:Resource_x0020_Type" minOccurs="0"/>
                <xsd:element ref="ns2:AssignedTo" minOccurs="0"/>
                <xsd:element ref="ns3:j48884f8764540abbb33b423d5633cca" minOccurs="0"/>
                <xsd:element ref="ns4:TaxCatchAll" minOccurs="0"/>
                <xsd:element ref="ns4:TaxCatchAllLabel" minOccurs="0"/>
                <xsd:element ref="ns3:le12ff28e66f4947963fd10ad08cc43b" minOccurs="0"/>
                <xsd:element ref="ns3:e1ef5edb3ba241d7a2e5028def9a9f9f" minOccurs="0"/>
                <xsd:element ref="ns1:MediaServiceMetadata" minOccurs="0"/>
                <xsd:element ref="ns1:MediaServiceFastMetadata" minOccurs="0"/>
                <xsd:element ref="ns5:SharedWithUsers" minOccurs="0"/>
                <xsd:element ref="ns5:SharedWithDetails" minOccurs="0"/>
                <xsd:element ref="ns1:MediaServiceAutoTags" minOccurs="0"/>
                <xsd:element ref="ns1: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f15d0b-c0d8-4dea-b76c-9c599bde7659" elementFormDefault="qualified">
    <xsd:import namespace="http://schemas.microsoft.com/office/2006/documentManagement/types"/>
    <xsd:import namespace="http://schemas.microsoft.com/office/infopath/2007/PartnerControls"/>
    <xsd:element name="Area_x0020_of_x0020_Harm" ma:index="0" nillable="true" ma:displayName="Area of Harm" ma:format="Dropdown" ma:internalName="Area_x0020_of_x0020_Harm">
      <xsd:simpleType>
        <xsd:restriction base="dms:Choice">
          <xsd:enumeration value="Adverse Drug Events"/>
          <xsd:enumeration value="Airway Safety"/>
          <xsd:enumeration value="Antibiotic Stewardship"/>
          <xsd:enumeration value="C Difficile"/>
          <xsd:enumeration value="CAUTI"/>
          <xsd:enumeration value="CLABSI"/>
          <xsd:enumeration value="Critical Access Hospital"/>
          <xsd:enumeration value="Falls"/>
          <xsd:enumeration value="Health Disparities"/>
          <xsd:enumeration value="Leadership and Culture"/>
          <xsd:enumeration value="MRSA Infections"/>
          <xsd:enumeration value="Patient Family Engagement"/>
          <xsd:enumeration value="Pressure Injuries-Pressure Ulcers"/>
          <xsd:enumeration value="Quality Improvement Tools"/>
          <xsd:enumeration value="Readmissions"/>
          <xsd:enumeration value="Sepsis"/>
          <xsd:enumeration value="SSI"/>
          <xsd:enumeration value="VAE"/>
          <xsd:enumeration value="Disparities"/>
        </xsd:restriction>
      </xsd:simpleType>
    </xsd:element>
    <xsd:element name="Resource_x0020_Type" ma:index="1" nillable="true" ma:displayName="Resource Type" ma:format="Dropdown" ma:internalName="Resource_x0020_Type">
      <xsd:simpleType>
        <xsd:restriction base="dms:Choice">
          <xsd:enumeration value="Process map/Resource Index/Driver Diagram"/>
          <xsd:enumeration value="Best Practices and Case Studies"/>
          <xsd:enumeration value="Tools &amp; Protocols"/>
          <xsd:enumeration value="Policies and Guidelines"/>
          <xsd:enumeration value="Additional Resources"/>
          <xsd:enumeration value="Presentations"/>
        </xsd:restriction>
      </xsd:simple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MediaServiceAutoTags" ma:index="24" nillable="true" ma:displayName="Tags" ma:internalName="MediaServiceAutoTags" ma:readOnly="true">
      <xsd:simpleType>
        <xsd:restriction base="dms:Text"/>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ssignedTo" ma:index="4" nillable="true" ma:displayName="Assigned To" ma:hidden="true" ma:list="UserInfo" ma:internalName="Assigned_x0020_To0"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859ed7c7-7de3-40d2-b1a5-fd2f55100504" elementFormDefault="qualified">
    <xsd:import namespace="http://schemas.microsoft.com/office/2006/documentManagement/types"/>
    <xsd:import namespace="http://schemas.microsoft.com/office/infopath/2007/PartnerControls"/>
    <xsd:element name="j48884f8764540abbb33b423d5633cca" ma:index="8" nillable="true" ma:taxonomy="true" ma:internalName="j48884f8764540abbb33b423d5633cca" ma:taxonomyFieldName="Document_x0020_Type" ma:displayName="Document Type" ma:readOnly="false" ma:fieldId="{348884f8-7645-40ab-bb33-b423d5633cca}" ma:taxonomyMulti="true" ma:sspId="acf394c8-1008-415b-b825-4e5cfee58cb3" ma:termSetId="b891dbed-7b40-42d2-8e40-feb5c621b6e8" ma:anchorId="00000000-0000-0000-0000-000000000000" ma:open="false" ma:isKeyword="false">
      <xsd:complexType>
        <xsd:sequence>
          <xsd:element ref="pc:Terms" minOccurs="0" maxOccurs="1"/>
        </xsd:sequence>
      </xsd:complexType>
    </xsd:element>
    <xsd:element name="le12ff28e66f4947963fd10ad08cc43b" ma:index="12" nillable="true" ma:taxonomy="true" ma:internalName="le12ff28e66f4947963fd10ad08cc43b" ma:taxonomyFieldName="State_x002F_Location" ma:displayName="State" ma:readOnly="false" ma:default="1;#All States|510b87d6-186c-4755-b779-18660700ffff" ma:fieldId="{5e12ff28-e66f-4947-963f-d10ad08cc43b}" ma:sspId="acf394c8-1008-415b-b825-4e5cfee58cb3" ma:termSetId="28c20811-f1b4-4233-af80-454c2bab6785" ma:anchorId="2ff57f22-101a-4156-9e97-14598fcb4cc2" ma:open="false" ma:isKeyword="false">
      <xsd:complexType>
        <xsd:sequence>
          <xsd:element ref="pc:Terms" minOccurs="0" maxOccurs="1"/>
        </xsd:sequence>
      </xsd:complexType>
    </xsd:element>
    <xsd:element name="e1ef5edb3ba241d7a2e5028def9a9f9f" ma:index="16" nillable="true" ma:taxonomy="true" ma:internalName="e1ef5edb3ba241d7a2e5028def9a9f9f" ma:taxonomyFieldName="Document_x0020_Description" ma:displayName="Document Description" ma:default="16;#Resources|a10585eb-e1dd-4e96-a73e-a9d777cbc634" ma:fieldId="{e1ef5edb-3ba2-41d7-a2e5-028def9a9f9f}" ma:sspId="acf394c8-1008-415b-b825-4e5cfee58cb3" ma:termSetId="b7d566b1-c3f2-445e-8b14-f8492c27e44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8540947-793f-4020-a7a7-f874110d1e24" elementFormDefault="qualified">
    <xsd:import namespace="http://schemas.microsoft.com/office/2006/documentManagement/types"/>
    <xsd:import namespace="http://schemas.microsoft.com/office/infopath/2007/PartnerControls"/>
    <xsd:element name="TaxCatchAll" ma:index="9" nillable="true" ma:displayName="Taxonomy Catch All Column" ma:description="" ma:hidden="true" ma:list="{4f086696-4d6f-45d1-be1f-cc1a19fdb42b}" ma:internalName="TaxCatchAll" ma:readOnly="false" ma:showField="CatchAllData" ma:web="48540947-793f-4020-a7a7-f874110d1e2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4f086696-4d6f-45d1-be1f-cc1a19fdb42b}" ma:internalName="TaxCatchAllLabel" ma:readOnly="true" ma:showField="CatchAllDataLabel" ma:web="48540947-793f-4020-a7a7-f874110d1e24">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9d2bada-7b82-4b5a-bc85-2ff9b5e110a4" elementFormDefault="qualified">
    <xsd:import namespace="http://schemas.microsoft.com/office/2006/documentManagement/types"/>
    <xsd:import namespace="http://schemas.microsoft.com/office/infopath/2007/PartnerControls"/>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8"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e12ff28e66f4947963fd10ad08cc43b xmlns="859ed7c7-7de3-40d2-b1a5-fd2f55100504">
      <Terms xmlns="http://schemas.microsoft.com/office/infopath/2007/PartnerControls"/>
    </le12ff28e66f4947963fd10ad08cc43b>
    <AssignedTo xmlns="http://schemas.microsoft.com/sharepoint/v3">
      <UserInfo>
        <DisplayName/>
        <AccountId xsi:nil="true"/>
        <AccountType/>
      </UserInfo>
    </AssignedTo>
    <Area_x0020_of_x0020_Harm xmlns="27f15d0b-c0d8-4dea-b76c-9c599bde7659">VAE</Area_x0020_of_x0020_Harm>
    <TaxCatchAll xmlns="48540947-793f-4020-a7a7-f874110d1e24"/>
    <Resource_x0020_Type xmlns="27f15d0b-c0d8-4dea-b76c-9c599bde7659">Tools &amp; Protocols</Resource_x0020_Type>
    <j48884f8764540abbb33b423d5633cca xmlns="859ed7c7-7de3-40d2-b1a5-fd2f55100504">
      <Terms xmlns="http://schemas.microsoft.com/office/infopath/2007/PartnerControls"/>
    </j48884f8764540abbb33b423d5633cca>
    <e1ef5edb3ba241d7a2e5028def9a9f9f xmlns="859ed7c7-7de3-40d2-b1a5-fd2f55100504">
      <Terms xmlns="http://schemas.microsoft.com/office/infopath/2007/PartnerControls"/>
    </e1ef5edb3ba241d7a2e5028def9a9f9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F4368B5-714C-4D25-9E27-45FB35D8BB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f15d0b-c0d8-4dea-b76c-9c599bde7659"/>
    <ds:schemaRef ds:uri="http://schemas.microsoft.com/sharepoint/v3"/>
    <ds:schemaRef ds:uri="859ed7c7-7de3-40d2-b1a5-fd2f55100504"/>
    <ds:schemaRef ds:uri="48540947-793f-4020-a7a7-f874110d1e24"/>
    <ds:schemaRef ds:uri="09d2bada-7b82-4b5a-bc85-2ff9b5e110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9FBCC8E-DEDC-4E41-9AFC-F22FE87CF40D}">
  <ds:schemaRefs>
    <ds:schemaRef ds:uri="http://purl.org/dc/terms/"/>
    <ds:schemaRef ds:uri="http://www.w3.org/XML/1998/namespace"/>
    <ds:schemaRef ds:uri="http://schemas.microsoft.com/office/2006/metadata/properties"/>
    <ds:schemaRef ds:uri="48540947-793f-4020-a7a7-f874110d1e24"/>
    <ds:schemaRef ds:uri="859ed7c7-7de3-40d2-b1a5-fd2f55100504"/>
    <ds:schemaRef ds:uri="http://schemas.microsoft.com/office/2006/documentManagement/types"/>
    <ds:schemaRef ds:uri="http://schemas.openxmlformats.org/package/2006/metadata/core-properties"/>
    <ds:schemaRef ds:uri="http://schemas.microsoft.com/sharepoint/v3"/>
    <ds:schemaRef ds:uri="http://purl.org/dc/elements/1.1/"/>
    <ds:schemaRef ds:uri="http://schemas.microsoft.com/office/infopath/2007/PartnerControls"/>
    <ds:schemaRef ds:uri="09d2bada-7b82-4b5a-bc85-2ff9b5e110a4"/>
    <ds:schemaRef ds:uri="27f15d0b-c0d8-4dea-b76c-9c599bde7659"/>
    <ds:schemaRef ds:uri="http://purl.org/dc/dcmitype/"/>
  </ds:schemaRefs>
</ds:datastoreItem>
</file>

<file path=customXml/itemProps3.xml><?xml version="1.0" encoding="utf-8"?>
<ds:datastoreItem xmlns:ds="http://schemas.openxmlformats.org/officeDocument/2006/customXml" ds:itemID="{4B10522F-2F5D-48C1-84A2-181AB68476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Directions</vt:lpstr>
      <vt:lpstr>Ventilator Audit DATA ENTRY</vt:lpstr>
      <vt:lpstr>++CDC Bundle Compliance(Draft)</vt:lpstr>
      <vt:lpstr>Cumulative Graph</vt:lpstr>
      <vt:lpstr>Direct Observation Compliance</vt:lpstr>
      <vt:lpstr>Chart Audit Compliance </vt:lpstr>
      <vt:lpstr>'++CDC Bundle Compliance(Draft)'!Print_Area</vt:lpstr>
      <vt:lpstr>'Chart Audit Compliance '!Print_Area</vt:lpstr>
      <vt:lpstr>'Cumulative Graph'!Print_Area</vt:lpstr>
      <vt:lpstr>'Direct Observation Compliance'!Print_Area</vt:lpstr>
      <vt:lpstr>'Ventilator Audit DATA ENTRY'!Print_Area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Ventilator Associated Events (VAE) Observation and Quality Tool</dc:title>
  <dc:subject>Ventilator Associated Events (VAE) Observation and Quality Tool</dc:subject>
  <dc:creator>HSAG HIIN</dc:creator>
  <cp:keywords>VAE, HSAG HIIN, observation, quality, tool</cp:keywords>
  <dc:description/>
  <cp:lastModifiedBy>Jenna Zubia</cp:lastModifiedBy>
  <cp:revision/>
  <dcterms:created xsi:type="dcterms:W3CDTF">2012-02-01T03:21:09Z</dcterms:created>
  <dcterms:modified xsi:type="dcterms:W3CDTF">2021-10-15T16:02:23Z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0x0101004A76B08CB48E8E4F92A6C55A1F1F2CCF00A828F9057013D349800C7FBAD0F4E962</vt:lpwstr>
  </property>
  <property fmtid="{D5CDD505-2E9C-101B-9397-08002B2CF9AE}" pid="3" name="Document Type">
    <vt:lpwstr/>
  </property>
  <property fmtid="{D5CDD505-2E9C-101B-9397-08002B2CF9AE}" pid="4" name="State/Location">
    <vt:lpwstr/>
  </property>
  <property fmtid="{D5CDD505-2E9C-101B-9397-08002B2CF9AE}" pid="5" name="Document Description">
    <vt:lpwstr/>
  </property>
</Properties>
</file>